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9040" windowHeight="15840"/>
  </bookViews>
  <sheets>
    <sheet name="2026-2028 (3)" sheetId="18" r:id="rId1"/>
  </sheets>
  <definedNames>
    <definedName name="_xlnm.Print_Area" localSheetId="0">'2026-2028 (3)'!$A$1:$F$156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8"/>
  <c r="F8"/>
  <c r="D8"/>
  <c r="E123"/>
  <c r="E122" s="1"/>
  <c r="F123"/>
  <c r="F122" s="1"/>
  <c r="D132"/>
  <c r="D123" s="1"/>
  <c r="E107" l="1"/>
  <c r="E106" s="1"/>
  <c r="F107"/>
  <c r="F106" s="1"/>
  <c r="D107"/>
  <c r="D106" s="1"/>
  <c r="D121"/>
  <c r="E113"/>
  <c r="F113"/>
  <c r="D113"/>
  <c r="F146" l="1"/>
  <c r="F145" s="1"/>
  <c r="F143"/>
  <c r="F141"/>
  <c r="F139"/>
  <c r="F137"/>
  <c r="F120"/>
  <c r="F118"/>
  <c r="F112"/>
  <c r="E146"/>
  <c r="E145" s="1"/>
  <c r="D146"/>
  <c r="D145" s="1"/>
  <c r="E143"/>
  <c r="D143"/>
  <c r="E141"/>
  <c r="D141"/>
  <c r="E139"/>
  <c r="D139"/>
  <c r="E137"/>
  <c r="D137"/>
  <c r="D122"/>
  <c r="E120"/>
  <c r="D120"/>
  <c r="D118"/>
  <c r="E118"/>
  <c r="E112"/>
  <c r="D112"/>
  <c r="F136" l="1"/>
  <c r="E136"/>
  <c r="D111"/>
  <c r="F111"/>
  <c r="D136"/>
  <c r="E111"/>
  <c r="E110" l="1"/>
  <c r="E109" s="1"/>
  <c r="F110"/>
  <c r="F109" s="1"/>
  <c r="D110"/>
  <c r="D109" s="1"/>
  <c r="E66"/>
  <c r="D104"/>
  <c r="E104"/>
  <c r="F104"/>
  <c r="D102"/>
  <c r="E102"/>
  <c r="F102"/>
  <c r="D100"/>
  <c r="E100"/>
  <c r="F100"/>
  <c r="D93"/>
  <c r="E93"/>
  <c r="F93"/>
  <c r="D90"/>
  <c r="E90"/>
  <c r="F90"/>
  <c r="D88"/>
  <c r="E88"/>
  <c r="F88"/>
  <c r="D86"/>
  <c r="E86"/>
  <c r="F86"/>
  <c r="D83"/>
  <c r="E83"/>
  <c r="F83"/>
  <c r="D81"/>
  <c r="E81"/>
  <c r="F81"/>
  <c r="D77"/>
  <c r="E77"/>
  <c r="F77"/>
  <c r="D75"/>
  <c r="E75"/>
  <c r="F75"/>
  <c r="D72"/>
  <c r="D71" s="1"/>
  <c r="E72"/>
  <c r="E71" s="1"/>
  <c r="F72"/>
  <c r="F71" s="1"/>
  <c r="D68"/>
  <c r="E68"/>
  <c r="F68"/>
  <c r="D66"/>
  <c r="F66"/>
  <c r="D64"/>
  <c r="E64"/>
  <c r="F64"/>
  <c r="D62"/>
  <c r="E62"/>
  <c r="F62"/>
  <c r="D60"/>
  <c r="E60"/>
  <c r="F60"/>
  <c r="F58"/>
  <c r="D58"/>
  <c r="E58"/>
  <c r="D57" l="1"/>
  <c r="D56" s="1"/>
  <c r="E92"/>
  <c r="D92"/>
  <c r="F92"/>
  <c r="D74"/>
  <c r="D70" s="1"/>
  <c r="F85"/>
  <c r="F80" s="1"/>
  <c r="F79" s="1"/>
  <c r="F74"/>
  <c r="F70" s="1"/>
  <c r="E74"/>
  <c r="E70" s="1"/>
  <c r="D85"/>
  <c r="D80" s="1"/>
  <c r="E85"/>
  <c r="E80" s="1"/>
  <c r="E79" s="1"/>
  <c r="F57"/>
  <c r="F56" s="1"/>
  <c r="E57"/>
  <c r="E56" s="1"/>
  <c r="D79" l="1"/>
  <c r="E54"/>
  <c r="E53" s="1"/>
  <c r="E52" s="1"/>
  <c r="F54"/>
  <c r="F53" s="1"/>
  <c r="F52" s="1"/>
  <c r="D54"/>
  <c r="D53" s="1"/>
  <c r="D52" s="1"/>
  <c r="D50"/>
  <c r="D49" s="1"/>
  <c r="E50"/>
  <c r="E49" s="1"/>
  <c r="F50"/>
  <c r="F49" s="1"/>
  <c r="D46"/>
  <c r="E46"/>
  <c r="F46"/>
  <c r="D44"/>
  <c r="E44"/>
  <c r="F44"/>
  <c r="D41"/>
  <c r="E41"/>
  <c r="F41"/>
  <c r="D39"/>
  <c r="E39"/>
  <c r="F39"/>
  <c r="D37"/>
  <c r="E37"/>
  <c r="F37"/>
  <c r="D35"/>
  <c r="E35"/>
  <c r="F35"/>
  <c r="E31"/>
  <c r="F31"/>
  <c r="D31"/>
  <c r="E29"/>
  <c r="F29"/>
  <c r="D29"/>
  <c r="E27"/>
  <c r="F27"/>
  <c r="D27"/>
  <c r="E25"/>
  <c r="F25"/>
  <c r="D25"/>
  <c r="D7"/>
  <c r="E7"/>
  <c r="F7"/>
  <c r="D43" l="1"/>
  <c r="E34"/>
  <c r="E33" s="1"/>
  <c r="F43"/>
  <c r="E43"/>
  <c r="F34"/>
  <c r="F33" s="1"/>
  <c r="D34"/>
  <c r="D33" s="1"/>
  <c r="F24"/>
  <c r="F23" s="1"/>
  <c r="F6" s="1"/>
  <c r="F155" s="1"/>
  <c r="E24"/>
  <c r="E23" s="1"/>
  <c r="D24"/>
  <c r="D23" s="1"/>
  <c r="E6" l="1"/>
  <c r="E155" s="1"/>
  <c r="D6"/>
  <c r="D155" s="1"/>
</calcChain>
</file>

<file path=xl/sharedStrings.xml><?xml version="1.0" encoding="utf-8"?>
<sst xmlns="http://schemas.openxmlformats.org/spreadsheetml/2006/main" count="451" uniqueCount="285">
  <si>
    <t>Код бюджетной классификации Российской Федерации</t>
  </si>
  <si>
    <t>Наименование дохода</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</si>
  <si>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</si>
  <si>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</si>
  <si>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</si>
  <si>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</si>
  <si>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</si>
  <si>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</si>
  <si>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</si>
  <si>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</si>
  <si>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</si>
  <si>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</si>
  <si>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</si>
  <si>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</si>
  <si>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</si>
  <si>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</si>
  <si>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</si>
  <si>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</si>
  <si>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</si>
  <si>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</si>
  <si>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</si>
  <si>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</si>
  <si>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</si>
  <si>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</si>
  <si>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</si>
  <si>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</si>
  <si>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</si>
  <si>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</si>
  <si>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 xml:space="preserve"> 1 01 02160 01 0000 110</t>
  </si>
  <si>
    <t xml:space="preserve"> 1 01 02170 01 0000 110</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</si>
  <si>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</si>
  <si>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</si>
  <si>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</si>
  <si>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</si>
  <si>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</si>
  <si>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</si>
  <si>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</si>
  <si>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</si>
  <si>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</si>
  <si>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</si>
  <si>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</si>
  <si>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</si>
  <si>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</si>
  <si>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</si>
  <si>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</si>
  <si>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</si>
  <si>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</si>
  <si>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</si>
  <si>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</si>
  <si>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</si>
  <si>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</si>
  <si>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</si>
  <si>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</si>
  <si>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</si>
  <si>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</si>
  <si>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</si>
  <si>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</si>
  <si>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</si>
  <si>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</si>
  <si>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</si>
  <si>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</si>
  <si>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</si>
  <si>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</si>
  <si>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</si>
  <si>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</si>
  <si>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</si>
  <si>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</si>
  <si>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</si>
  <si>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</si>
  <si>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</si>
  <si>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</si>
  <si>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</si>
  <si>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</si>
  <si>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</si>
  <si>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</si>
  <si>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</si>
  <si>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</si>
  <si>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</si>
  <si>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</si>
  <si>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</si>
  <si>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</si>
  <si>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</si>
  <si>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</si>
  <si>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</si>
  <si>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</si>
  <si>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</si>
  <si>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</si>
  <si>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</si>
  <si>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</si>
  <si>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</si>
  <si>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</si>
  <si>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</si>
  <si>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</si>
  <si>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</si>
  <si>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</si>
  <si>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</si>
  <si>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</si>
  <si>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</si>
  <si>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</si>
  <si>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</si>
  <si>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</si>
  <si>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</si>
  <si>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</si>
  <si>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</si>
  <si>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</si>
  <si>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</si>
  <si>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</si>
  <si>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</si>
  <si>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</si>
  <si>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</si>
  <si>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</si>
  <si>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</si>
  <si>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</si>
  <si>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</si>
  <si>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</si>
  <si>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</si>
  <si>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</si>
  <si>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</si>
  <si>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</si>
  <si>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</si>
  <si>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</si>
  <si>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</si>
  <si>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</si>
  <si>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</si>
  <si>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</si>
  <si>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</si>
  <si>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</si>
  <si>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</si>
  <si>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</si>
  <si>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</si>
  <si>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</si>
  <si>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</si>
  <si>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</si>
  <si>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</si>
  <si>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</si>
  <si>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</si>
  <si>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</si>
  <si>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</si>
  <si>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</si>
  <si>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</si>
  <si>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</si>
  <si>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</si>
  <si>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</si>
  <si>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</si>
  <si>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</si>
  <si>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</si>
  <si>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</si>
  <si>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</si>
  <si>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</si>
  <si>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</si>
  <si>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</si>
  <si>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</si>
  <si>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</si>
  <si>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</si>
  <si>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</si>
  <si>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</si>
  <si>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</si>
  <si>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</si>
  <si>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</si>
  <si>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</si>
  <si>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</si>
  <si>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</si>
  <si>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</si>
  <si>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</si>
  <si>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</si>
  <si>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</si>
  <si>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</si>
  <si>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</si>
  <si>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</si>
  <si>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</si>
  <si>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</si>
  <si>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</si>
  <si>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</si>
  <si>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</si>
  <si>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</si>
  <si>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</si>
  <si>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</si>
  <si>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</si>
  <si>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</si>
  <si>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</si>
  <si>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</si>
  <si>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</si>
  <si>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1 16 01203 01 0000 140</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</si>
  <si>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</si>
  <si>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</si>
  <si>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</si>
  <si>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</si>
  <si>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</si>
  <si>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</si>
  <si>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</si>
  <si>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</si>
  <si>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</si>
  <si>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</si>
  <si>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</si>
  <si>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</si>
  <si>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</si>
  <si>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</si>
  <si>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</si>
  <si>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</si>
  <si>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</si>
  <si>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</si>
  <si>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</si>
  <si>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2028 год</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</si>
  <si>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</si>
  <si>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 1 01 02210 01 0000 110</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</si>
  <si>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</si>
  <si>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</si>
  <si>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</si>
  <si>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</si>
  <si>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</si>
  <si>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</si>
  <si>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 xml:space="preserve">в том числе </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</si>
  <si>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</si>
  <si>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</si>
  <si>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</si>
  <si>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</si>
  <si>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</si>
  <si>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</si>
  <si>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</si>
  <si>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</si>
  <si>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</si>
  <si>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</si>
  <si>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</si>
  <si>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</si>
  <si>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</si>
  <si>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</si>
  <si>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</si>
  <si>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</si>
  <si>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</si>
  <si>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</si>
  <si>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</si>
  <si>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</si>
  <si>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</si>
  <si>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</si>
  <si>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</si>
  <si>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</si>
  <si>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</si>
  <si>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повышение заработной платы работникам муниципальных учреждений культуры Тверской области</t>
  </si>
  <si>
    <t xml:space="preserve"> - на реализацию мероприятий по модернизации школьных систем образования за счет средств областного бюджета</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</si>
  <si>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</si>
  <si>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</si>
  <si>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</si>
  <si>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</si>
  <si>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</si>
  <si>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</si>
  <si>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</si>
  <si>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</si>
  <si>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</si>
  <si>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</si>
  <si>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</si>
  <si>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</si>
  <si>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</si>
  <si>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</si>
  <si>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</si>
  <si>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</si>
  <si>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</si>
  <si>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</si>
  <si>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</si>
  <si>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</si>
  <si>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</si>
  <si>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</si>
  <si>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</si>
  <si>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</si>
  <si>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</si>
  <si>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</si>
  <si>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</si>
  <si>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</si>
  <si>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</si>
  <si>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ИТОГО ДОХОДОВ</t>
  </si>
  <si>
    <t>в том числе:</t>
  </si>
  <si>
    <t xml:space="preserve"> - на укрепление материально-технической базы муниципальных организаций отдыха детей и их оздоровления</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</si>
  <si>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</si>
  <si>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</si>
  <si>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</si>
  <si>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</si>
  <si>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</si>
  <si>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</si>
  <si>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</si>
  <si>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</si>
  <si>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Приложение 2                                                                                                                                                                                                                  к решению Думы  Калининского                                                                                                                                                                                                                                муниципального округа Тверской  области                                                                                                                                         
от  "____" декабря  2025 г. № ______</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</si>
  <si>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2026 год и на плановый период 2027 и 2028 годов                       </t>
  </si>
  <si>
    <t>Сумма, тыс. руб.</t>
  </si>
  <si>
    <t xml:space="preserve"> - на укрепление материально-технической базы муниципальных дошкольных образовательных организаций</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</si>
  <si>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</si>
  <si>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поддержку обустройства мест массового отдыха населения (городских парков) </t>
  </si>
</sst>
</file>

<file path=xl/styles.xml><?xml version="1.0" encoding="utf-8"?>
<styleSheet xmlns="http://schemas.openxmlformats.org/spreadsheetml/2006/main">
  <numFmts count="2">
    <numFmt numFmtId="164" formatCode="#\ ##0.0"/>
    <numFmt numFmtId="165" formatCode="#\ ##0.00_ "/>
  </numFmts>
  <fonts count="24">
    <font>
      <sz val="10"/>
      <name val="Arial"/>
      <charset val="134"/>
    </font>
    <font>
      <sz val="10"/>
      <name val="Arial"/>
      <family val="2"/>
      <charset val="204"/>
    </font>
    <font>
      <b/>
      <sz val="10"/>
      <name val="Arial"/>
      <family val="2"/>
      <charset val="204"/>
    </font>
    <font>
      <sz val="12"/>
      <name val="Arial"/>
      <family val="2"/>
      <charset val="204"/>
    </font>
    <font>
      <sz val="12"/>
      <name val="Times New Roman"/>
      <family val="1"/>
      <charset val="204"/>
    </font>
    <font>
      <sz val="12"/>
      <color rgb="FF000000"/>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sz val="9"/>
      <color indexed="8"/>
      <name val="Arial"/>
      <family val="2"/>
      <charset val="204"/>
    </font>
    <font>
      <sz val="10"/>
      <color rgb="FF000000"/>
      <name val="Arial Cyr"/>
      <charset val="134"/>
    </font>
    <font>
      <sz val="8"/>
      <color rgb="FF000000"/>
      <name val="Arial Cyr"/>
      <charset val="134"/>
    </font>
    <font>
      <sz val="8"/>
      <color rgb="FF000000"/>
      <name val="Arial"/>
      <family val="2"/>
      <charset val="204"/>
    </font>
    <font>
      <sz val="12"/>
      <color rgb="FF000000"/>
      <name val="Times New Roman"/>
      <family val="1"/>
      <charset val="204"/>
    </font>
    <font>
      <b/>
      <sz val="12"/>
      <name val="Times New Roman"/>
      <family val="1"/>
      <charset val="204"/>
    </font>
    <font>
      <sz val="12"/>
      <name val="Times New Roman"/>
      <family val="1"/>
      <charset val="204"/>
    </font>
    <font>
      <i/>
      <sz val="12"/>
      <name val="Times New Roman"/>
      <family val="1"/>
      <charset val="204"/>
    </font>
    <font>
      <b/>
      <sz val="11"/>
      <name val="Times New Roman"/>
      <family val="1"/>
      <charset val="204"/>
    </font>
    <font>
      <sz val="12"/>
      <color rgb="FFFF0000"/>
      <name val="Times New Roman"/>
      <family val="1"/>
      <charset val="204"/>
    </font>
    <font>
      <b/>
      <sz val="12"/>
      <name val="Times New Roman"/>
      <family val="1"/>
      <charset val="204"/>
    </font>
    <font>
      <sz val="12"/>
      <name val="Times New Roman"/>
      <family val="1"/>
      <charset val="204"/>
    </font>
    <font>
      <b/>
      <sz val="17.5"/>
      <name val="Arial"/>
      <family val="2"/>
      <charset val="204"/>
    </font>
    <font>
      <sz val="10"/>
      <name val="Arial"/>
      <family val="2"/>
      <charset val="204"/>
    </font>
    <font>
      <b/>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right style="thin">
        <color auto="1"/>
      </right>
      <top style="thin">
        <color auto="1"/>
      </top>
      <bottom style="thin">
        <color indexed="64"/>
      </bottom>
      <diagonal/>
    </border>
  </borders>
  <cellStyleXfs count="14">
    <xf numFmtId="0" fontId="0" fillId="0" borderId="0"/>
    <xf numFmtId="0" fontId="9" fillId="0" borderId="0" applyNumberFormat="0" applyBorder="0">
      <alignment horizontal="left" vertical="top"/>
      <protection locked="0"/>
    </xf>
    <xf numFmtId="1" fontId="10" fillId="0" borderId="3">
      <alignment horizontal="center" vertical="top" shrinkToFit="1"/>
    </xf>
    <xf numFmtId="49" fontId="10" fillId="0" borderId="3">
      <alignment horizontal="center" vertical="top" shrinkToFit="1"/>
    </xf>
    <xf numFmtId="0" fontId="11" fillId="0" borderId="4">
      <alignment horizontal="left" wrapText="1" indent="2"/>
    </xf>
    <xf numFmtId="0" fontId="12" fillId="0" borderId="5">
      <alignment horizontal="left" wrapText="1" indent="2"/>
    </xf>
    <xf numFmtId="0" fontId="10" fillId="0" borderId="3">
      <alignment horizontal="left" vertical="top" wrapText="1"/>
    </xf>
    <xf numFmtId="0" fontId="10" fillId="0" borderId="3">
      <alignment horizontal="left" vertical="top" wrapText="1"/>
    </xf>
    <xf numFmtId="49" fontId="11" fillId="0" borderId="2">
      <alignment horizontal="center"/>
    </xf>
    <xf numFmtId="49" fontId="12" fillId="0" borderId="3">
      <alignment horizontal="center"/>
    </xf>
    <xf numFmtId="0" fontId="10" fillId="0" borderId="3">
      <alignment horizontal="left" vertical="top" wrapText="1"/>
    </xf>
    <xf numFmtId="0" fontId="1" fillId="0" borderId="0"/>
    <xf numFmtId="0" fontId="1" fillId="0" borderId="0"/>
    <xf numFmtId="0" fontId="1" fillId="0" borderId="0"/>
  </cellStyleXfs>
  <cellXfs count="108">
    <xf numFmtId="0" fontId="0" fillId="0" borderId="0" xfId="0"/>
    <xf numFmtId="0" fontId="2"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2" applyNumberFormat="1" applyFont="1" applyFill="1" applyBorder="1" applyAlignment="1">
      <alignment horizontal="center" vertical="center" wrapText="1"/>
    </xf>
    <xf numFmtId="1" fontId="7" fillId="2" borderId="1" xfId="2" applyNumberFormat="1" applyFont="1" applyFill="1" applyBorder="1" applyAlignment="1" applyProtection="1">
      <alignment horizontal="center" vertical="center" shrinkToFit="1"/>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4" fillId="2" borderId="1" xfId="0" applyFont="1" applyFill="1" applyBorder="1" applyAlignment="1">
      <alignment horizontal="left" vertical="justify"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justify" wrapText="1"/>
    </xf>
    <xf numFmtId="49" fontId="4"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6"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7" fillId="2" borderId="1" xfId="0" applyFont="1" applyFill="1" applyBorder="1" applyAlignment="1">
      <alignment horizontal="left" vertical="justify" wrapText="1"/>
    </xf>
    <xf numFmtId="49" fontId="5" fillId="2" borderId="1" xfId="8" applyNumberFormat="1" applyFont="1" applyFill="1" applyBorder="1" applyAlignment="1" applyProtection="1">
      <alignment horizontal="center" vertical="center"/>
    </xf>
    <xf numFmtId="0" fontId="5" fillId="2" borderId="1" xfId="4" applyNumberFormat="1" applyFont="1" applyFill="1" applyBorder="1" applyAlignment="1" applyProtection="1">
      <alignment horizontal="left" vertical="justify" wrapText="1"/>
    </xf>
    <xf numFmtId="49" fontId="5" fillId="2" borderId="1" xfId="9" applyNumberFormat="1" applyFont="1" applyFill="1" applyBorder="1" applyAlignment="1" applyProtection="1">
      <alignment horizontal="center" vertical="center"/>
    </xf>
    <xf numFmtId="0" fontId="5" fillId="2" borderId="1" xfId="5" applyNumberFormat="1" applyFont="1" applyFill="1" applyBorder="1" applyAlignment="1" applyProtection="1">
      <alignment horizontal="left" vertical="justify" wrapText="1"/>
    </xf>
    <xf numFmtId="0" fontId="4" fillId="2" borderId="1" xfId="10"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3" applyNumberFormat="1" applyFont="1" applyFill="1" applyBorder="1" applyAlignment="1" applyProtection="1">
      <alignment horizontal="center" vertical="center" shrinkToFit="1"/>
    </xf>
    <xf numFmtId="0" fontId="4" fillId="2" borderId="1" xfId="7"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4" fillId="3" borderId="1" xfId="12" applyNumberFormat="1" applyFont="1" applyFill="1" applyBorder="1" applyAlignment="1">
      <alignment horizontal="left" vertical="distributed" wrapText="1"/>
    </xf>
    <xf numFmtId="0" fontId="4" fillId="3" borderId="1" xfId="12" applyFont="1" applyFill="1" applyBorder="1" applyAlignment="1">
      <alignment horizontal="left" vertical="justify" wrapText="1"/>
    </xf>
    <xf numFmtId="0" fontId="4" fillId="3" borderId="1" xfId="12" applyNumberFormat="1" applyFont="1" applyFill="1" applyBorder="1" applyAlignment="1">
      <alignment horizontal="left" vertical="distributed"/>
    </xf>
    <xf numFmtId="0" fontId="4" fillId="2" borderId="1" xfId="0" applyFont="1" applyFill="1" applyBorder="1" applyAlignment="1">
      <alignment horizontal="center" vertical="center"/>
    </xf>
    <xf numFmtId="0" fontId="13" fillId="0" borderId="1" xfId="5" applyNumberFormat="1" applyFont="1" applyFill="1" applyBorder="1" applyAlignment="1" applyProtection="1">
      <alignment wrapText="1"/>
    </xf>
    <xf numFmtId="49" fontId="15" fillId="2" borderId="1" xfId="12"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164" fontId="16" fillId="2" borderId="0" xfId="0" applyNumberFormat="1" applyFont="1" applyFill="1" applyAlignment="1">
      <alignment horizontal="center" vertical="center"/>
    </xf>
    <xf numFmtId="49" fontId="15" fillId="2" borderId="1" xfId="8" applyNumberFormat="1" applyFont="1" applyFill="1" applyBorder="1" applyAlignment="1" applyProtection="1">
      <alignment horizontal="center" vertical="center"/>
    </xf>
    <xf numFmtId="0" fontId="15" fillId="2" borderId="1" xfId="4" applyNumberFormat="1" applyFont="1" applyFill="1" applyBorder="1" applyAlignment="1" applyProtection="1">
      <alignment horizontal="left" vertical="justify" wrapText="1"/>
    </xf>
    <xf numFmtId="0" fontId="15" fillId="2" borderId="1"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0" fontId="17" fillId="2" borderId="1" xfId="0" applyFont="1" applyFill="1" applyBorder="1" applyAlignment="1">
      <alignment horizontal="left" vertical="justify" wrapText="1"/>
    </xf>
    <xf numFmtId="0" fontId="14" fillId="2" borderId="1" xfId="0" applyFont="1" applyFill="1" applyBorder="1" applyAlignment="1">
      <alignment horizontal="center" vertical="center"/>
    </xf>
    <xf numFmtId="0" fontId="14" fillId="2" borderId="1" xfId="0" applyFont="1" applyFill="1" applyBorder="1" applyAlignment="1">
      <alignment horizontal="left" vertical="justify" wrapText="1"/>
    </xf>
    <xf numFmtId="0" fontId="15" fillId="2" borderId="1" xfId="0" applyNumberFormat="1" applyFont="1" applyFill="1" applyBorder="1" applyAlignment="1">
      <alignment horizontal="left" vertical="justify" wrapText="1"/>
    </xf>
    <xf numFmtId="0" fontId="15" fillId="2" borderId="1" xfId="0" applyFont="1" applyFill="1" applyBorder="1" applyAlignment="1">
      <alignment horizontal="left" vertical="justify"/>
    </xf>
    <xf numFmtId="0" fontId="15" fillId="2" borderId="1" xfId="0" applyFont="1" applyFill="1" applyBorder="1" applyAlignment="1">
      <alignment horizontal="left" vertical="justify" wrapText="1"/>
    </xf>
    <xf numFmtId="0" fontId="15" fillId="2" borderId="1" xfId="0" applyFont="1" applyFill="1" applyBorder="1" applyAlignment="1">
      <alignment horizontal="center" vertical="center"/>
    </xf>
    <xf numFmtId="0" fontId="15" fillId="0" borderId="1" xfId="0" applyFont="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vertical="top" wrapText="1"/>
    </xf>
    <xf numFmtId="0" fontId="4" fillId="2" borderId="1" xfId="0" applyFont="1" applyFill="1" applyBorder="1" applyAlignment="1">
      <alignment horizontal="center" vertical="center"/>
    </xf>
    <xf numFmtId="0" fontId="19" fillId="2" borderId="1" xfId="0" applyFont="1" applyFill="1" applyBorder="1" applyAlignment="1">
      <alignment horizontal="center" wrapText="1"/>
    </xf>
    <xf numFmtId="0" fontId="19" fillId="2" borderId="1" xfId="0" applyFont="1" applyFill="1" applyBorder="1" applyAlignment="1">
      <alignment horizontal="left" vertical="top" wrapText="1"/>
    </xf>
    <xf numFmtId="0" fontId="20" fillId="0" borderId="1" xfId="0" applyFont="1" applyBorder="1" applyAlignment="1">
      <alignment horizontal="center"/>
    </xf>
    <xf numFmtId="0" fontId="20" fillId="2" borderId="1" xfId="0" applyFont="1" applyFill="1" applyBorder="1" applyAlignment="1">
      <alignment horizontal="left" vertical="top" wrapText="1"/>
    </xf>
    <xf numFmtId="0" fontId="3" fillId="2" borderId="6" xfId="0" applyFont="1" applyFill="1" applyBorder="1" applyAlignment="1">
      <alignment horizontal="right"/>
    </xf>
    <xf numFmtId="49" fontId="19" fillId="2" borderId="1" xfId="0" applyNumberFormat="1" applyFont="1" applyFill="1" applyBorder="1" applyAlignment="1">
      <alignment horizontal="center" vertical="center" wrapText="1"/>
    </xf>
    <xf numFmtId="49" fontId="20" fillId="2" borderId="1" xfId="0" applyNumberFormat="1" applyFont="1" applyFill="1" applyBorder="1" applyAlignment="1">
      <alignment horizontal="center" vertical="center" wrapText="1"/>
    </xf>
    <xf numFmtId="0" fontId="22" fillId="0" borderId="0" xfId="0" applyFont="1"/>
    <xf numFmtId="0" fontId="22" fillId="2" borderId="0" xfId="0" applyFont="1" applyFill="1"/>
    <xf numFmtId="0" fontId="4" fillId="2" borderId="1" xfId="0" applyNumberFormat="1" applyFont="1" applyFill="1" applyBorder="1" applyAlignment="1">
      <alignment vertical="top" wrapText="1"/>
    </xf>
    <xf numFmtId="164" fontId="5" fillId="2" borderId="1" xfId="0" applyNumberFormat="1" applyFont="1" applyFill="1" applyBorder="1" applyAlignment="1">
      <alignment horizontal="center" wrapText="1"/>
    </xf>
    <xf numFmtId="49" fontId="20" fillId="2" borderId="1" xfId="0" applyNumberFormat="1" applyFont="1" applyFill="1" applyBorder="1" applyAlignment="1">
      <alignment horizontal="center" wrapText="1"/>
    </xf>
    <xf numFmtId="165" fontId="20" fillId="0" borderId="1" xfId="0" applyNumberFormat="1" applyFont="1" applyBorder="1" applyAlignment="1">
      <alignment vertical="center" wrapText="1"/>
    </xf>
    <xf numFmtId="4" fontId="6" fillId="0" borderId="1" xfId="0" applyNumberFormat="1" applyFont="1" applyFill="1" applyBorder="1" applyAlignment="1">
      <alignment horizontal="center" vertical="center"/>
    </xf>
    <xf numFmtId="4" fontId="6" fillId="2" borderId="1" xfId="0" applyNumberFormat="1" applyFont="1" applyFill="1" applyBorder="1" applyAlignment="1">
      <alignment horizontal="center" wrapText="1"/>
    </xf>
    <xf numFmtId="4" fontId="6"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4" fontId="4" fillId="3" borderId="1" xfId="12" applyNumberFormat="1" applyFont="1" applyFill="1" applyBorder="1" applyAlignment="1">
      <alignment horizontal="center" vertical="center" wrapText="1"/>
    </xf>
    <xf numFmtId="4" fontId="4" fillId="3" borderId="1" xfId="12" applyNumberFormat="1" applyFont="1" applyFill="1" applyBorder="1" applyAlignment="1">
      <alignment horizontal="center" vertical="center"/>
    </xf>
    <xf numFmtId="4" fontId="4" fillId="2" borderId="1" xfId="0"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4" fontId="15" fillId="2" borderId="1" xfId="4" applyNumberFormat="1" applyFont="1" applyFill="1" applyBorder="1" applyAlignment="1" applyProtection="1">
      <alignment horizontal="center" vertical="center" wrapText="1"/>
    </xf>
    <xf numFmtId="4" fontId="5" fillId="2" borderId="1" xfId="5" applyNumberFormat="1" applyFont="1" applyFill="1" applyBorder="1" applyAlignment="1" applyProtection="1">
      <alignment horizontal="center" vertical="center" wrapText="1"/>
    </xf>
    <xf numFmtId="4" fontId="4" fillId="2" borderId="1" xfId="7" applyNumberFormat="1" applyFont="1" applyFill="1" applyBorder="1" applyAlignment="1" applyProtection="1">
      <alignment horizontal="center" vertical="center" wrapText="1"/>
    </xf>
    <xf numFmtId="4" fontId="14" fillId="2" borderId="1" xfId="0" applyNumberFormat="1" applyFont="1" applyFill="1" applyBorder="1" applyAlignment="1">
      <alignment horizontal="center" vertical="center" wrapText="1"/>
    </xf>
    <xf numFmtId="4" fontId="4" fillId="2" borderId="1" xfId="10" applyNumberFormat="1" applyFont="1" applyFill="1" applyBorder="1" applyAlignment="1" applyProtection="1">
      <alignment horizontal="center" vertical="center" wrapText="1"/>
    </xf>
    <xf numFmtId="4" fontId="5" fillId="2" borderId="1" xfId="4" applyNumberFormat="1" applyFont="1" applyFill="1" applyBorder="1" applyAlignment="1" applyProtection="1">
      <alignment horizontal="center" vertical="center" wrapText="1"/>
    </xf>
    <xf numFmtId="4" fontId="14" fillId="0" borderId="1" xfId="0" applyNumberFormat="1" applyFont="1" applyFill="1" applyBorder="1" applyAlignment="1">
      <alignment horizontal="center" vertical="center"/>
    </xf>
    <xf numFmtId="4" fontId="15" fillId="0" borderId="1" xfId="0" applyNumberFormat="1" applyFont="1" applyFill="1" applyBorder="1" applyAlignment="1">
      <alignment horizontal="center" vertical="center"/>
    </xf>
    <xf numFmtId="4" fontId="18"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4" fillId="3" borderId="1" xfId="0" applyFont="1" applyFill="1" applyBorder="1" applyAlignment="1">
      <alignment vertical="center" wrapText="1"/>
    </xf>
    <xf numFmtId="0" fontId="6" fillId="2" borderId="1" xfId="0" applyFont="1" applyFill="1" applyBorder="1" applyAlignment="1">
      <alignment vertical="center" wrapText="1"/>
    </xf>
    <xf numFmtId="0" fontId="4" fillId="2" borderId="1" xfId="0" applyFont="1" applyFill="1" applyBorder="1" applyAlignment="1">
      <alignment horizontal="center" wrapText="1"/>
    </xf>
    <xf numFmtId="0" fontId="3" fillId="2" borderId="1" xfId="0" applyFont="1" applyFill="1" applyBorder="1" applyAlignment="1">
      <alignment horizontal="center" wrapText="1"/>
    </xf>
    <xf numFmtId="0" fontId="4" fillId="2" borderId="1" xfId="0" applyFont="1" applyFill="1" applyBorder="1" applyAlignment="1">
      <alignment horizontal="center" vertical="center"/>
    </xf>
    <xf numFmtId="0" fontId="5" fillId="2" borderId="1" xfId="0" applyFont="1" applyFill="1" applyBorder="1" applyAlignment="1">
      <alignment horizontal="center" wrapText="1"/>
    </xf>
    <xf numFmtId="0" fontId="23" fillId="2" borderId="0" xfId="1" applyFont="1" applyFill="1" applyBorder="1" applyAlignment="1">
      <alignment horizontal="center" vertical="top" wrapText="1"/>
      <protection locked="0"/>
    </xf>
    <xf numFmtId="0" fontId="23" fillId="2" borderId="0" xfId="1" applyFont="1" applyFill="1" applyAlignment="1">
      <alignment horizontal="center" vertical="top" wrapText="1"/>
      <protection locked="0"/>
    </xf>
    <xf numFmtId="0" fontId="21" fillId="0" borderId="0" xfId="0" applyFont="1" applyAlignment="1">
      <alignment vertical="top"/>
    </xf>
    <xf numFmtId="0" fontId="21" fillId="0" borderId="0" xfId="0" applyFont="1" applyAlignment="1">
      <alignment horizontal="center"/>
    </xf>
    <xf numFmtId="0" fontId="20" fillId="0" borderId="0" xfId="0" applyFont="1" applyAlignment="1">
      <alignment horizontal="right" vertical="top" wrapText="1"/>
    </xf>
    <xf numFmtId="0" fontId="20" fillId="0" borderId="0" xfId="0" applyFont="1" applyFill="1" applyAlignment="1">
      <alignment horizontal="right" vertical="top" wrapText="1"/>
    </xf>
  </cellXfs>
  <cellStyles count="14">
    <cellStyle name="xl23" xfId="2"/>
    <cellStyle name="xl29" xfId="3"/>
    <cellStyle name="xl30" xfId="4"/>
    <cellStyle name="xl31" xfId="5"/>
    <cellStyle name="xl37" xfId="6"/>
    <cellStyle name="xl39" xfId="7"/>
    <cellStyle name="xl41" xfId="8"/>
    <cellStyle name="xl43" xfId="9"/>
    <cellStyle name="xl44" xfId="10"/>
    <cellStyle name="Денежный" xfId="1" builtinId="4"/>
    <cellStyle name="Обычный" xfId="0" builtinId="0"/>
    <cellStyle name="Обычный 10" xfId="11"/>
    <cellStyle name="Обычный 2" xfId="12"/>
    <cellStyle name="Обычный 8" xfId="1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55"/>
  <sheetViews>
    <sheetView tabSelected="1" view="pageBreakPreview" topLeftCell="A126" workbookViewId="0">
      <selection activeCell="C10" sqref="C10"/>
    </sheetView>
  </sheetViews>
  <sheetFormatPr defaultColWidth="9.140625" defaultRowHeight="15.75"/>
  <cols>
    <col min="1" max="1" width="4.28515625" style="2" customWidth="1"/>
    <col min="2" max="2" width="24.85546875" style="3" customWidth="1"/>
    <col min="3" max="3" width="76" style="4" customWidth="1"/>
    <col min="4" max="5" width="13.28515625" style="45" customWidth="1"/>
    <col min="6" max="6" width="12.85546875" style="45" customWidth="1"/>
    <col min="7" max="16384" width="9.140625" style="4"/>
  </cols>
  <sheetData>
    <row r="1" spans="1:6" ht="24.75" customHeight="1"/>
    <row r="2" spans="1:6" s="68" customFormat="1" ht="95.25" customHeight="1">
      <c r="A2" s="104"/>
      <c r="B2" s="105"/>
      <c r="C2" s="106" t="s">
        <v>279</v>
      </c>
      <c r="D2" s="107"/>
      <c r="E2" s="107"/>
      <c r="F2" s="106"/>
    </row>
    <row r="3" spans="1:6" s="69" customFormat="1" ht="66" customHeight="1">
      <c r="A3" s="102" t="s">
        <v>280</v>
      </c>
      <c r="B3" s="102"/>
      <c r="C3" s="102"/>
      <c r="D3" s="102"/>
      <c r="E3" s="102"/>
      <c r="F3" s="103"/>
    </row>
    <row r="4" spans="1:6" s="69" customFormat="1" ht="31.5" customHeight="1">
      <c r="A4" s="98" t="s">
        <v>0</v>
      </c>
      <c r="B4" s="99"/>
      <c r="C4" s="100" t="s">
        <v>1</v>
      </c>
      <c r="D4" s="101" t="s">
        <v>281</v>
      </c>
      <c r="E4" s="101"/>
      <c r="F4" s="101"/>
    </row>
    <row r="5" spans="1:6" s="69" customFormat="1" ht="30" customHeight="1">
      <c r="A5" s="99"/>
      <c r="B5" s="99"/>
      <c r="C5" s="100"/>
      <c r="D5" s="71" t="s">
        <v>2</v>
      </c>
      <c r="E5" s="71" t="s">
        <v>3</v>
      </c>
      <c r="F5" s="71" t="s">
        <v>202</v>
      </c>
    </row>
    <row r="6" spans="1:6" s="1" customFormat="1" ht="25.5" customHeight="1">
      <c r="A6" s="13" t="s">
        <v>4</v>
      </c>
      <c r="B6" s="10" t="s">
        <v>5</v>
      </c>
      <c r="C6" s="97" t="s">
        <v>6</v>
      </c>
      <c r="D6" s="75">
        <f>D7+D23+D33+D43+D49+D52+D56+D70+D79+D92+D106</f>
        <v>2210750.59</v>
      </c>
      <c r="E6" s="75">
        <f>E7+E23+E33+E43+E49+E52+E56+E70+E79+E92+E106</f>
        <v>2289992.56</v>
      </c>
      <c r="F6" s="75">
        <f>F7+F23+F33+F43+F49+F52+F56+F70+F79+F92+F106</f>
        <v>2441933.06</v>
      </c>
    </row>
    <row r="7" spans="1:6" s="1" customFormat="1" ht="21" customHeight="1">
      <c r="A7" s="13" t="s">
        <v>4</v>
      </c>
      <c r="B7" s="10" t="s">
        <v>7</v>
      </c>
      <c r="C7" s="97" t="s">
        <v>8</v>
      </c>
      <c r="D7" s="76">
        <f t="shared" ref="D7:F7" si="0">D8</f>
        <v>1134555.7999999998</v>
      </c>
      <c r="E7" s="76">
        <f t="shared" si="0"/>
        <v>1383058.81</v>
      </c>
      <c r="F7" s="76">
        <f t="shared" si="0"/>
        <v>1561022.5899999999</v>
      </c>
    </row>
    <row r="8" spans="1:6" s="1" customFormat="1" ht="22.5" customHeight="1">
      <c r="A8" s="15" t="s">
        <v>4</v>
      </c>
      <c r="B8" s="6" t="s">
        <v>9</v>
      </c>
      <c r="C8" s="96" t="s">
        <v>10</v>
      </c>
      <c r="D8" s="77">
        <f>D9+D10+D11+D12+D13+D14+D15+D16+D17+D18+D19+D20+D21+D22</f>
        <v>1134555.7999999998</v>
      </c>
      <c r="E8" s="77">
        <f t="shared" ref="E8:F8" si="1">E9+E10+E11+E12+E13+E14+E15+E16+E17+E18+E19+E20+E21+E22</f>
        <v>1383058.81</v>
      </c>
      <c r="F8" s="77">
        <f t="shared" si="1"/>
        <v>1561022.5899999999</v>
      </c>
    </row>
    <row r="9" spans="1:6" ht="189" customHeight="1">
      <c r="A9" s="5" t="s">
        <v>4</v>
      </c>
      <c r="B9" s="6" t="s">
        <v>11</v>
      </c>
      <c r="C9" s="38" t="s">
        <v>272</v>
      </c>
      <c r="D9" s="78">
        <v>1015329.7</v>
      </c>
      <c r="E9" s="78">
        <v>1243619.3</v>
      </c>
      <c r="F9" s="78">
        <v>1405992</v>
      </c>
    </row>
    <row r="10" spans="1:6" ht="145.5" customHeight="1">
      <c r="A10" s="5" t="s">
        <v>4</v>
      </c>
      <c r="B10" s="6" t="s">
        <v>12</v>
      </c>
      <c r="C10" s="38" t="s">
        <v>13</v>
      </c>
      <c r="D10" s="78">
        <v>2697.8</v>
      </c>
      <c r="E10" s="78">
        <v>3216.5</v>
      </c>
      <c r="F10" s="78">
        <v>3588.2</v>
      </c>
    </row>
    <row r="11" spans="1:6" ht="141.75">
      <c r="A11" s="5" t="s">
        <v>4</v>
      </c>
      <c r="B11" s="7" t="s">
        <v>14</v>
      </c>
      <c r="C11" s="39" t="s">
        <v>15</v>
      </c>
      <c r="D11" s="78">
        <v>1110.8399999999999</v>
      </c>
      <c r="E11" s="78">
        <v>1324.41</v>
      </c>
      <c r="F11" s="78">
        <v>1477.51</v>
      </c>
    </row>
    <row r="12" spans="1:6" ht="123.75" customHeight="1">
      <c r="A12" s="5" t="s">
        <v>4</v>
      </c>
      <c r="B12" s="7" t="s">
        <v>16</v>
      </c>
      <c r="C12" s="39" t="s">
        <v>17</v>
      </c>
      <c r="D12" s="78">
        <v>883.03</v>
      </c>
      <c r="E12" s="78">
        <v>1052.73</v>
      </c>
      <c r="F12" s="78">
        <v>1174.55</v>
      </c>
    </row>
    <row r="13" spans="1:6" ht="126" customHeight="1">
      <c r="A13" s="5" t="s">
        <v>4</v>
      </c>
      <c r="B13" s="6" t="s">
        <v>18</v>
      </c>
      <c r="C13" s="40" t="s">
        <v>19</v>
      </c>
      <c r="D13" s="79">
        <v>26087.95</v>
      </c>
      <c r="E13" s="79">
        <v>31102.75</v>
      </c>
      <c r="F13" s="79">
        <v>34697.25</v>
      </c>
    </row>
    <row r="14" spans="1:6" ht="78.75">
      <c r="A14" s="5" t="s">
        <v>4</v>
      </c>
      <c r="B14" s="6" t="s">
        <v>20</v>
      </c>
      <c r="C14" s="40" t="s">
        <v>21</v>
      </c>
      <c r="D14" s="79">
        <v>33160.800000000003</v>
      </c>
      <c r="E14" s="79">
        <v>39535.300000000003</v>
      </c>
      <c r="F14" s="79">
        <v>44104.1</v>
      </c>
    </row>
    <row r="15" spans="1:6" s="1" customFormat="1" ht="408" customHeight="1">
      <c r="A15" s="5" t="s">
        <v>4</v>
      </c>
      <c r="B15" s="60" t="s">
        <v>22</v>
      </c>
      <c r="C15" s="38" t="s">
        <v>196</v>
      </c>
      <c r="D15" s="78">
        <v>18027.54</v>
      </c>
      <c r="E15" s="78">
        <v>21492.880000000001</v>
      </c>
      <c r="F15" s="78">
        <v>23976.71</v>
      </c>
    </row>
    <row r="16" spans="1:6" s="1" customFormat="1" ht="94.5">
      <c r="A16" s="5" t="s">
        <v>4</v>
      </c>
      <c r="B16" s="8" t="s">
        <v>23</v>
      </c>
      <c r="C16" s="40" t="s">
        <v>24</v>
      </c>
      <c r="D16" s="79">
        <v>4590.25</v>
      </c>
      <c r="E16" s="79">
        <v>4705.05</v>
      </c>
      <c r="F16" s="79">
        <v>5100.2</v>
      </c>
    </row>
    <row r="17" spans="1:6" s="1" customFormat="1" ht="93" customHeight="1">
      <c r="A17" s="5" t="s">
        <v>4</v>
      </c>
      <c r="B17" s="8" t="s">
        <v>25</v>
      </c>
      <c r="C17" s="40" t="s">
        <v>26</v>
      </c>
      <c r="D17" s="79">
        <v>11587.96</v>
      </c>
      <c r="E17" s="79">
        <v>11877.73</v>
      </c>
      <c r="F17" s="79">
        <v>12875.31</v>
      </c>
    </row>
    <row r="18" spans="1:6" s="1" customFormat="1" ht="265.5" customHeight="1">
      <c r="A18" s="5" t="s">
        <v>4</v>
      </c>
      <c r="B18" s="7" t="s">
        <v>27</v>
      </c>
      <c r="C18" s="38" t="s">
        <v>197</v>
      </c>
      <c r="D18" s="78">
        <v>8615.1299999999992</v>
      </c>
      <c r="E18" s="78">
        <v>10271.33</v>
      </c>
      <c r="F18" s="78">
        <v>11458.2</v>
      </c>
    </row>
    <row r="19" spans="1:6" s="1" customFormat="1" ht="267.75" customHeight="1">
      <c r="A19" s="5" t="s">
        <v>4</v>
      </c>
      <c r="B19" s="7" t="s">
        <v>28</v>
      </c>
      <c r="C19" s="38" t="s">
        <v>198</v>
      </c>
      <c r="D19" s="78">
        <v>6320.5</v>
      </c>
      <c r="E19" s="78">
        <v>7535.61</v>
      </c>
      <c r="F19" s="78">
        <v>8406.6299999999992</v>
      </c>
    </row>
    <row r="20" spans="1:6" s="1" customFormat="1" ht="249.75" customHeight="1">
      <c r="A20" s="5" t="s">
        <v>4</v>
      </c>
      <c r="B20" s="7" t="s">
        <v>29</v>
      </c>
      <c r="C20" s="38" t="s">
        <v>199</v>
      </c>
      <c r="D20" s="78">
        <v>1964.1</v>
      </c>
      <c r="E20" s="78">
        <v>2341.65</v>
      </c>
      <c r="F20" s="78">
        <v>2612.25</v>
      </c>
    </row>
    <row r="21" spans="1:6" s="1" customFormat="1" ht="156.75" customHeight="1">
      <c r="A21" s="5" t="s">
        <v>4</v>
      </c>
      <c r="B21" s="7" t="s">
        <v>30</v>
      </c>
      <c r="C21" s="40" t="s">
        <v>31</v>
      </c>
      <c r="D21" s="79">
        <v>4068.3</v>
      </c>
      <c r="E21" s="79">
        <v>4850.22</v>
      </c>
      <c r="F21" s="79">
        <v>5410.88</v>
      </c>
    </row>
    <row r="22" spans="1:6" s="1" customFormat="1" ht="45" customHeight="1">
      <c r="A22" s="5" t="s">
        <v>4</v>
      </c>
      <c r="B22" s="43" t="s">
        <v>204</v>
      </c>
      <c r="C22" s="42" t="s">
        <v>203</v>
      </c>
      <c r="D22" s="79">
        <v>111.9</v>
      </c>
      <c r="E22" s="79">
        <v>133.35</v>
      </c>
      <c r="F22" s="79">
        <v>148.80000000000001</v>
      </c>
    </row>
    <row r="23" spans="1:6" s="1" customFormat="1" ht="30.95" customHeight="1">
      <c r="A23" s="9" t="s">
        <v>4</v>
      </c>
      <c r="B23" s="10" t="s">
        <v>32</v>
      </c>
      <c r="C23" s="11" t="s">
        <v>33</v>
      </c>
      <c r="D23" s="76">
        <f t="shared" ref="D23:F23" si="2">D24</f>
        <v>79741.399999999994</v>
      </c>
      <c r="E23" s="76">
        <f t="shared" si="2"/>
        <v>81809.5</v>
      </c>
      <c r="F23" s="76">
        <f t="shared" si="2"/>
        <v>84397.400000000009</v>
      </c>
    </row>
    <row r="24" spans="1:6" ht="30.75" customHeight="1">
      <c r="A24" s="5" t="s">
        <v>4</v>
      </c>
      <c r="B24" s="6" t="s">
        <v>34</v>
      </c>
      <c r="C24" s="12" t="s">
        <v>35</v>
      </c>
      <c r="D24" s="80">
        <f t="shared" ref="D24:F24" si="3">D25+D27+D29+D31</f>
        <v>79741.399999999994</v>
      </c>
      <c r="E24" s="80">
        <f t="shared" si="3"/>
        <v>81809.5</v>
      </c>
      <c r="F24" s="80">
        <f t="shared" si="3"/>
        <v>84397.400000000009</v>
      </c>
    </row>
    <row r="25" spans="1:6" ht="63">
      <c r="A25" s="5" t="s">
        <v>4</v>
      </c>
      <c r="B25" s="6" t="s">
        <v>36</v>
      </c>
      <c r="C25" s="12" t="s">
        <v>37</v>
      </c>
      <c r="D25" s="80">
        <f>D26</f>
        <v>41726.199999999997</v>
      </c>
      <c r="E25" s="80">
        <f t="shared" ref="E25:F25" si="4">E26</f>
        <v>42755.199999999997</v>
      </c>
      <c r="F25" s="80">
        <f t="shared" si="4"/>
        <v>44038.3</v>
      </c>
    </row>
    <row r="26" spans="1:6" ht="93.75" customHeight="1">
      <c r="A26" s="5" t="s">
        <v>4</v>
      </c>
      <c r="B26" s="6" t="s">
        <v>38</v>
      </c>
      <c r="C26" s="12" t="s">
        <v>39</v>
      </c>
      <c r="D26" s="80">
        <v>41726.199999999997</v>
      </c>
      <c r="E26" s="80">
        <v>42755.199999999997</v>
      </c>
      <c r="F26" s="80">
        <v>44038.3</v>
      </c>
    </row>
    <row r="27" spans="1:6" ht="78.75">
      <c r="A27" s="5" t="s">
        <v>4</v>
      </c>
      <c r="B27" s="6" t="s">
        <v>40</v>
      </c>
      <c r="C27" s="12" t="s">
        <v>41</v>
      </c>
      <c r="D27" s="80">
        <f>D28</f>
        <v>203.8</v>
      </c>
      <c r="E27" s="80">
        <f t="shared" ref="E27:F27" si="5">E28</f>
        <v>208.5</v>
      </c>
      <c r="F27" s="80">
        <f t="shared" si="5"/>
        <v>214.5</v>
      </c>
    </row>
    <row r="28" spans="1:6" ht="110.25">
      <c r="A28" s="5" t="s">
        <v>4</v>
      </c>
      <c r="B28" s="6" t="s">
        <v>42</v>
      </c>
      <c r="C28" s="12" t="s">
        <v>43</v>
      </c>
      <c r="D28" s="80">
        <v>203.8</v>
      </c>
      <c r="E28" s="80">
        <v>208.5</v>
      </c>
      <c r="F28" s="80">
        <v>214.5</v>
      </c>
    </row>
    <row r="29" spans="1:6" ht="63">
      <c r="A29" s="5" t="s">
        <v>4</v>
      </c>
      <c r="B29" s="6" t="s">
        <v>44</v>
      </c>
      <c r="C29" s="12" t="s">
        <v>45</v>
      </c>
      <c r="D29" s="80">
        <f>D30</f>
        <v>40360.699999999997</v>
      </c>
      <c r="E29" s="80">
        <f t="shared" ref="E29:F29" si="6">E30</f>
        <v>41353.300000000003</v>
      </c>
      <c r="F29" s="80">
        <f t="shared" si="6"/>
        <v>42625.8</v>
      </c>
    </row>
    <row r="30" spans="1:6" ht="94.5">
      <c r="A30" s="5" t="s">
        <v>4</v>
      </c>
      <c r="B30" s="6" t="s">
        <v>46</v>
      </c>
      <c r="C30" s="12" t="s">
        <v>47</v>
      </c>
      <c r="D30" s="80">
        <v>40360.699999999997</v>
      </c>
      <c r="E30" s="80">
        <v>41353.300000000003</v>
      </c>
      <c r="F30" s="80">
        <v>42625.8</v>
      </c>
    </row>
    <row r="31" spans="1:6" ht="63">
      <c r="A31" s="5" t="s">
        <v>4</v>
      </c>
      <c r="B31" s="6" t="s">
        <v>48</v>
      </c>
      <c r="C31" s="12" t="s">
        <v>49</v>
      </c>
      <c r="D31" s="80">
        <f>D32</f>
        <v>-2549.3000000000002</v>
      </c>
      <c r="E31" s="80">
        <f t="shared" ref="E31:F31" si="7">E32</f>
        <v>-2507.5</v>
      </c>
      <c r="F31" s="80">
        <f t="shared" si="7"/>
        <v>-2481.1999999999998</v>
      </c>
    </row>
    <row r="32" spans="1:6" ht="94.5">
      <c r="A32" s="5" t="s">
        <v>4</v>
      </c>
      <c r="B32" s="6" t="s">
        <v>50</v>
      </c>
      <c r="C32" s="12" t="s">
        <v>51</v>
      </c>
      <c r="D32" s="80">
        <v>-2549.3000000000002</v>
      </c>
      <c r="E32" s="80">
        <v>-2507.5</v>
      </c>
      <c r="F32" s="80">
        <v>-2481.1999999999998</v>
      </c>
    </row>
    <row r="33" spans="1:6" s="1" customFormat="1" ht="18.75" customHeight="1">
      <c r="A33" s="13" t="s">
        <v>4</v>
      </c>
      <c r="B33" s="10" t="s">
        <v>52</v>
      </c>
      <c r="C33" s="14" t="s">
        <v>53</v>
      </c>
      <c r="D33" s="76">
        <f>D34+D39+D41</f>
        <v>101396.48000000001</v>
      </c>
      <c r="E33" s="76">
        <f t="shared" ref="E33:F33" si="8">E34+E39+E41</f>
        <v>106202.09</v>
      </c>
      <c r="F33" s="76">
        <f t="shared" si="8"/>
        <v>110853.51000000001</v>
      </c>
    </row>
    <row r="34" spans="1:6" ht="31.5" customHeight="1">
      <c r="A34" s="15" t="s">
        <v>4</v>
      </c>
      <c r="B34" s="6" t="s">
        <v>54</v>
      </c>
      <c r="C34" s="12" t="s">
        <v>55</v>
      </c>
      <c r="D34" s="80">
        <f t="shared" ref="D34:F34" si="9">D35+D37</f>
        <v>86414.48000000001</v>
      </c>
      <c r="E34" s="80">
        <f t="shared" si="9"/>
        <v>90623.09</v>
      </c>
      <c r="F34" s="80">
        <f t="shared" si="9"/>
        <v>94720.510000000009</v>
      </c>
    </row>
    <row r="35" spans="1:6" ht="30" customHeight="1">
      <c r="A35" s="15" t="s">
        <v>4</v>
      </c>
      <c r="B35" s="6" t="s">
        <v>56</v>
      </c>
      <c r="C35" s="12" t="s">
        <v>57</v>
      </c>
      <c r="D35" s="80">
        <f t="shared" ref="D35:F35" si="10">D36</f>
        <v>73303.55</v>
      </c>
      <c r="E35" s="80">
        <f t="shared" si="10"/>
        <v>76974.14</v>
      </c>
      <c r="F35" s="80">
        <f t="shared" si="10"/>
        <v>80450.69</v>
      </c>
    </row>
    <row r="36" spans="1:6" ht="30" customHeight="1">
      <c r="A36" s="15" t="s">
        <v>4</v>
      </c>
      <c r="B36" s="6" t="s">
        <v>58</v>
      </c>
      <c r="C36" s="12" t="s">
        <v>59</v>
      </c>
      <c r="D36" s="80">
        <v>73303.55</v>
      </c>
      <c r="E36" s="80">
        <v>76974.14</v>
      </c>
      <c r="F36" s="80">
        <v>80450.69</v>
      </c>
    </row>
    <row r="37" spans="1:6" ht="31.5">
      <c r="A37" s="15" t="s">
        <v>4</v>
      </c>
      <c r="B37" s="6" t="s">
        <v>60</v>
      </c>
      <c r="C37" s="12" t="s">
        <v>61</v>
      </c>
      <c r="D37" s="80">
        <f t="shared" ref="D37:F37" si="11">D38</f>
        <v>13110.93</v>
      </c>
      <c r="E37" s="80">
        <f t="shared" si="11"/>
        <v>13648.95</v>
      </c>
      <c r="F37" s="80">
        <f t="shared" si="11"/>
        <v>14269.82</v>
      </c>
    </row>
    <row r="38" spans="1:6" ht="63" customHeight="1">
      <c r="A38" s="15" t="s">
        <v>4</v>
      </c>
      <c r="B38" s="6" t="s">
        <v>62</v>
      </c>
      <c r="C38" s="12" t="s">
        <v>63</v>
      </c>
      <c r="D38" s="80">
        <v>13110.93</v>
      </c>
      <c r="E38" s="80">
        <v>13648.95</v>
      </c>
      <c r="F38" s="80">
        <v>14269.82</v>
      </c>
    </row>
    <row r="39" spans="1:6" ht="17.25" customHeight="1">
      <c r="A39" s="15" t="s">
        <v>4</v>
      </c>
      <c r="B39" s="6" t="s">
        <v>64</v>
      </c>
      <c r="C39" s="12" t="s">
        <v>65</v>
      </c>
      <c r="D39" s="80">
        <f t="shared" ref="D39:F39" si="12">D40</f>
        <v>3509</v>
      </c>
      <c r="E39" s="80">
        <f t="shared" si="12"/>
        <v>3576</v>
      </c>
      <c r="F39" s="80">
        <f t="shared" si="12"/>
        <v>3643</v>
      </c>
    </row>
    <row r="40" spans="1:6" ht="14.25" customHeight="1">
      <c r="A40" s="15" t="s">
        <v>4</v>
      </c>
      <c r="B40" s="6" t="s">
        <v>66</v>
      </c>
      <c r="C40" s="12" t="s">
        <v>65</v>
      </c>
      <c r="D40" s="80">
        <v>3509</v>
      </c>
      <c r="E40" s="80">
        <v>3576</v>
      </c>
      <c r="F40" s="80">
        <v>3643</v>
      </c>
    </row>
    <row r="41" spans="1:6" ht="30.75" customHeight="1">
      <c r="A41" s="15" t="s">
        <v>4</v>
      </c>
      <c r="B41" s="6" t="s">
        <v>67</v>
      </c>
      <c r="C41" s="12" t="s">
        <v>68</v>
      </c>
      <c r="D41" s="80">
        <f t="shared" ref="D41:F41" si="13">D42</f>
        <v>11473</v>
      </c>
      <c r="E41" s="80">
        <f t="shared" si="13"/>
        <v>12003</v>
      </c>
      <c r="F41" s="80">
        <f t="shared" si="13"/>
        <v>12490</v>
      </c>
    </row>
    <row r="42" spans="1:6" ht="31.5">
      <c r="A42" s="15" t="s">
        <v>4</v>
      </c>
      <c r="B42" s="6" t="s">
        <v>69</v>
      </c>
      <c r="C42" s="12" t="s">
        <v>70</v>
      </c>
      <c r="D42" s="80">
        <v>11473</v>
      </c>
      <c r="E42" s="80">
        <v>12003</v>
      </c>
      <c r="F42" s="80">
        <v>12490</v>
      </c>
    </row>
    <row r="43" spans="1:6" ht="16.5" customHeight="1">
      <c r="A43" s="16" t="s">
        <v>4</v>
      </c>
      <c r="B43" s="17" t="s">
        <v>71</v>
      </c>
      <c r="C43" s="18" t="s">
        <v>72</v>
      </c>
      <c r="D43" s="81">
        <f>D44+D46</f>
        <v>365836</v>
      </c>
      <c r="E43" s="81">
        <f t="shared" ref="E43:F43" si="14">E44+E46</f>
        <v>372471</v>
      </c>
      <c r="F43" s="81">
        <f t="shared" si="14"/>
        <v>379236</v>
      </c>
    </row>
    <row r="44" spans="1:6" ht="17.25" customHeight="1">
      <c r="A44" s="15" t="s">
        <v>4</v>
      </c>
      <c r="B44" s="19" t="s">
        <v>73</v>
      </c>
      <c r="C44" s="20" t="s">
        <v>74</v>
      </c>
      <c r="D44" s="80">
        <f t="shared" ref="D44:F44" si="15">D45</f>
        <v>55578</v>
      </c>
      <c r="E44" s="80">
        <f t="shared" si="15"/>
        <v>56633</v>
      </c>
      <c r="F44" s="80">
        <f t="shared" si="15"/>
        <v>57710</v>
      </c>
    </row>
    <row r="45" spans="1:6" ht="45.95" customHeight="1">
      <c r="A45" s="15" t="s">
        <v>4</v>
      </c>
      <c r="B45" s="19" t="s">
        <v>75</v>
      </c>
      <c r="C45" s="20" t="s">
        <v>76</v>
      </c>
      <c r="D45" s="80">
        <v>55578</v>
      </c>
      <c r="E45" s="80">
        <v>56633</v>
      </c>
      <c r="F45" s="80">
        <v>57710</v>
      </c>
    </row>
    <row r="46" spans="1:6" ht="18.75" customHeight="1">
      <c r="A46" s="15" t="s">
        <v>4</v>
      </c>
      <c r="B46" s="19" t="s">
        <v>77</v>
      </c>
      <c r="C46" s="20" t="s">
        <v>78</v>
      </c>
      <c r="D46" s="80">
        <f t="shared" ref="D46:F46" si="16">D47+D48</f>
        <v>310258</v>
      </c>
      <c r="E46" s="80">
        <f t="shared" si="16"/>
        <v>315838</v>
      </c>
      <c r="F46" s="80">
        <f t="shared" si="16"/>
        <v>321526</v>
      </c>
    </row>
    <row r="47" spans="1:6" ht="30" customHeight="1">
      <c r="A47" s="15" t="s">
        <v>4</v>
      </c>
      <c r="B47" s="19" t="s">
        <v>79</v>
      </c>
      <c r="C47" s="20" t="s">
        <v>80</v>
      </c>
      <c r="D47" s="80">
        <v>131897</v>
      </c>
      <c r="E47" s="80">
        <v>133612</v>
      </c>
      <c r="F47" s="80">
        <v>135349</v>
      </c>
    </row>
    <row r="48" spans="1:6" ht="30" customHeight="1">
      <c r="A48" s="15" t="s">
        <v>4</v>
      </c>
      <c r="B48" s="19" t="s">
        <v>81</v>
      </c>
      <c r="C48" s="20" t="s">
        <v>82</v>
      </c>
      <c r="D48" s="82">
        <v>178361</v>
      </c>
      <c r="E48" s="82">
        <v>182226</v>
      </c>
      <c r="F48" s="82">
        <v>186177</v>
      </c>
    </row>
    <row r="49" spans="1:6" s="1" customFormat="1" ht="18.75" customHeight="1">
      <c r="A49" s="13" t="s">
        <v>4</v>
      </c>
      <c r="B49" s="10" t="s">
        <v>83</v>
      </c>
      <c r="C49" s="21" t="s">
        <v>84</v>
      </c>
      <c r="D49" s="76">
        <f t="shared" ref="D49:E49" si="17">D50</f>
        <v>35301</v>
      </c>
      <c r="E49" s="76">
        <f t="shared" si="17"/>
        <v>35301</v>
      </c>
      <c r="F49" s="76">
        <f>F50</f>
        <v>35301</v>
      </c>
    </row>
    <row r="50" spans="1:6" ht="32.25" customHeight="1">
      <c r="A50" s="15" t="s">
        <v>4</v>
      </c>
      <c r="B50" s="5" t="s">
        <v>85</v>
      </c>
      <c r="C50" s="12" t="s">
        <v>86</v>
      </c>
      <c r="D50" s="80">
        <f t="shared" ref="D50:F50" si="18">D51</f>
        <v>35301</v>
      </c>
      <c r="E50" s="80">
        <f t="shared" si="18"/>
        <v>35301</v>
      </c>
      <c r="F50" s="80">
        <f t="shared" si="18"/>
        <v>35301</v>
      </c>
    </row>
    <row r="51" spans="1:6" ht="47.25">
      <c r="A51" s="15" t="s">
        <v>4</v>
      </c>
      <c r="B51" s="5" t="s">
        <v>87</v>
      </c>
      <c r="C51" s="12" t="s">
        <v>88</v>
      </c>
      <c r="D51" s="80">
        <v>35301</v>
      </c>
      <c r="E51" s="80">
        <v>35301</v>
      </c>
      <c r="F51" s="80">
        <v>35301</v>
      </c>
    </row>
    <row r="52" spans="1:6" customFormat="1" ht="31.5" customHeight="1">
      <c r="A52" s="13" t="s">
        <v>4</v>
      </c>
      <c r="B52" s="9" t="s">
        <v>89</v>
      </c>
      <c r="C52" s="14" t="s">
        <v>90</v>
      </c>
      <c r="D52" s="76">
        <f>D53</f>
        <v>37</v>
      </c>
      <c r="E52" s="76">
        <f t="shared" ref="E52:F52" si="19">E53</f>
        <v>0</v>
      </c>
      <c r="F52" s="76">
        <f t="shared" si="19"/>
        <v>0</v>
      </c>
    </row>
    <row r="53" spans="1:6" customFormat="1" ht="15.75" customHeight="1">
      <c r="A53" s="15" t="s">
        <v>4</v>
      </c>
      <c r="B53" s="5" t="s">
        <v>91</v>
      </c>
      <c r="C53" s="22" t="s">
        <v>92</v>
      </c>
      <c r="D53" s="83">
        <f t="shared" ref="D53:F54" si="20">D54</f>
        <v>37</v>
      </c>
      <c r="E53" s="83">
        <f t="shared" si="20"/>
        <v>0</v>
      </c>
      <c r="F53" s="83">
        <f t="shared" si="20"/>
        <v>0</v>
      </c>
    </row>
    <row r="54" spans="1:6" customFormat="1" ht="17.25" customHeight="1">
      <c r="A54" s="15" t="s">
        <v>4</v>
      </c>
      <c r="B54" s="41" t="s">
        <v>93</v>
      </c>
      <c r="C54" s="22" t="s">
        <v>94</v>
      </c>
      <c r="D54" s="83">
        <f>D55</f>
        <v>37</v>
      </c>
      <c r="E54" s="83">
        <f t="shared" si="20"/>
        <v>0</v>
      </c>
      <c r="F54" s="83">
        <f t="shared" si="20"/>
        <v>0</v>
      </c>
    </row>
    <row r="55" spans="1:6" customFormat="1" ht="32.1" customHeight="1">
      <c r="A55" s="15" t="s">
        <v>4</v>
      </c>
      <c r="B55" s="41" t="s">
        <v>95</v>
      </c>
      <c r="C55" s="12" t="s">
        <v>96</v>
      </c>
      <c r="D55" s="80">
        <v>37</v>
      </c>
      <c r="E55" s="80">
        <v>0</v>
      </c>
      <c r="F55" s="80">
        <v>0</v>
      </c>
    </row>
    <row r="56" spans="1:6" s="1" customFormat="1" ht="33" customHeight="1">
      <c r="A56" s="13" t="s">
        <v>4</v>
      </c>
      <c r="B56" s="10" t="s">
        <v>97</v>
      </c>
      <c r="C56" s="14" t="s">
        <v>98</v>
      </c>
      <c r="D56" s="76">
        <f>D57+D68</f>
        <v>68330.680000000008</v>
      </c>
      <c r="E56" s="76">
        <f t="shared" ref="E56:F56" si="21">E57+E68</f>
        <v>68511.88</v>
      </c>
      <c r="F56" s="76">
        <f t="shared" si="21"/>
        <v>68700.48000000001</v>
      </c>
    </row>
    <row r="57" spans="1:6" ht="78.75" customHeight="1">
      <c r="A57" s="15" t="s">
        <v>4</v>
      </c>
      <c r="B57" s="6" t="s">
        <v>99</v>
      </c>
      <c r="C57" s="12" t="s">
        <v>100</v>
      </c>
      <c r="D57" s="80">
        <f>D58+D60+D62+D64+D66</f>
        <v>66241.460000000006</v>
      </c>
      <c r="E57" s="80">
        <f t="shared" ref="E57:F57" si="22">E58+E60+E62+E64+E66</f>
        <v>66422.66</v>
      </c>
      <c r="F57" s="80">
        <f t="shared" si="22"/>
        <v>66611.260000000009</v>
      </c>
    </row>
    <row r="58" spans="1:6" ht="63">
      <c r="A58" s="15" t="s">
        <v>4</v>
      </c>
      <c r="B58" s="6" t="s">
        <v>101</v>
      </c>
      <c r="C58" s="12" t="s">
        <v>102</v>
      </c>
      <c r="D58" s="80">
        <f t="shared" ref="D58:F58" si="23">D59</f>
        <v>26579.200000000001</v>
      </c>
      <c r="E58" s="80">
        <f t="shared" si="23"/>
        <v>26760.400000000001</v>
      </c>
      <c r="F58" s="80">
        <f t="shared" si="23"/>
        <v>26949</v>
      </c>
    </row>
    <row r="59" spans="1:6" ht="78" customHeight="1">
      <c r="A59" s="15" t="s">
        <v>4</v>
      </c>
      <c r="B59" s="6" t="s">
        <v>103</v>
      </c>
      <c r="C59" s="12" t="s">
        <v>104</v>
      </c>
      <c r="D59" s="80">
        <v>26579.200000000001</v>
      </c>
      <c r="E59" s="80">
        <v>26760.400000000001</v>
      </c>
      <c r="F59" s="80">
        <v>26949</v>
      </c>
    </row>
    <row r="60" spans="1:6" ht="63" customHeight="1">
      <c r="A60" s="15" t="s">
        <v>4</v>
      </c>
      <c r="B60" s="19" t="s">
        <v>105</v>
      </c>
      <c r="C60" s="12" t="s">
        <v>106</v>
      </c>
      <c r="D60" s="80">
        <f t="shared" ref="D60:F60" si="24">D61</f>
        <v>35533.61</v>
      </c>
      <c r="E60" s="80">
        <f t="shared" si="24"/>
        <v>35533.61</v>
      </c>
      <c r="F60" s="80">
        <f t="shared" si="24"/>
        <v>35533.61</v>
      </c>
    </row>
    <row r="61" spans="1:6" ht="65.099999999999994" customHeight="1">
      <c r="A61" s="15" t="s">
        <v>4</v>
      </c>
      <c r="B61" s="19" t="s">
        <v>107</v>
      </c>
      <c r="C61" s="12" t="s">
        <v>108</v>
      </c>
      <c r="D61" s="80">
        <v>35533.61</v>
      </c>
      <c r="E61" s="80">
        <v>35533.61</v>
      </c>
      <c r="F61" s="80">
        <v>35533.61</v>
      </c>
    </row>
    <row r="62" spans="1:6" ht="78.75">
      <c r="A62" s="23" t="s">
        <v>4</v>
      </c>
      <c r="B62" s="24" t="s">
        <v>109</v>
      </c>
      <c r="C62" s="25" t="s">
        <v>110</v>
      </c>
      <c r="D62" s="80">
        <f t="shared" ref="D62:F62" si="25">D63</f>
        <v>290.43</v>
      </c>
      <c r="E62" s="80">
        <f t="shared" si="25"/>
        <v>290.43</v>
      </c>
      <c r="F62" s="80">
        <f t="shared" si="25"/>
        <v>290.43</v>
      </c>
    </row>
    <row r="63" spans="1:6" ht="63">
      <c r="A63" s="23" t="s">
        <v>4</v>
      </c>
      <c r="B63" s="24" t="s">
        <v>111</v>
      </c>
      <c r="C63" s="26" t="s">
        <v>112</v>
      </c>
      <c r="D63" s="84">
        <v>290.43</v>
      </c>
      <c r="E63" s="84">
        <v>290.43</v>
      </c>
      <c r="F63" s="84">
        <v>290.43</v>
      </c>
    </row>
    <row r="64" spans="1:6" ht="33" customHeight="1">
      <c r="A64" s="23" t="s">
        <v>4</v>
      </c>
      <c r="B64" s="46" t="s">
        <v>113</v>
      </c>
      <c r="C64" s="47" t="s">
        <v>114</v>
      </c>
      <c r="D64" s="85">
        <f t="shared" ref="D64:F64" si="26">D65</f>
        <v>3836.62</v>
      </c>
      <c r="E64" s="85">
        <f t="shared" si="26"/>
        <v>3836.62</v>
      </c>
      <c r="F64" s="85">
        <f t="shared" si="26"/>
        <v>3836.62</v>
      </c>
    </row>
    <row r="65" spans="1:6" ht="33.950000000000003" customHeight="1">
      <c r="A65" s="23" t="s">
        <v>4</v>
      </c>
      <c r="B65" s="46" t="s">
        <v>115</v>
      </c>
      <c r="C65" s="47" t="s">
        <v>116</v>
      </c>
      <c r="D65" s="85">
        <v>3836.62</v>
      </c>
      <c r="E65" s="85">
        <v>3836.62</v>
      </c>
      <c r="F65" s="85">
        <v>3836.62</v>
      </c>
    </row>
    <row r="66" spans="1:6" ht="32.1" customHeight="1">
      <c r="A66" s="23" t="s">
        <v>4</v>
      </c>
      <c r="B66" s="29" t="s">
        <v>117</v>
      </c>
      <c r="C66" s="30" t="s">
        <v>118</v>
      </c>
      <c r="D66" s="86">
        <f t="shared" ref="D66:F66" si="27">D67</f>
        <v>1.6</v>
      </c>
      <c r="E66" s="86">
        <f t="shared" si="27"/>
        <v>1.6</v>
      </c>
      <c r="F66" s="86">
        <f t="shared" si="27"/>
        <v>1.6</v>
      </c>
    </row>
    <row r="67" spans="1:6" ht="78" customHeight="1">
      <c r="A67" s="23" t="s">
        <v>4</v>
      </c>
      <c r="B67" s="29" t="s">
        <v>119</v>
      </c>
      <c r="C67" s="30" t="s">
        <v>120</v>
      </c>
      <c r="D67" s="86">
        <v>1.6</v>
      </c>
      <c r="E67" s="86">
        <v>1.6</v>
      </c>
      <c r="F67" s="86">
        <v>1.6</v>
      </c>
    </row>
    <row r="68" spans="1:6" ht="78.95" customHeight="1">
      <c r="A68" s="15" t="s">
        <v>4</v>
      </c>
      <c r="B68" s="6" t="s">
        <v>121</v>
      </c>
      <c r="C68" s="12" t="s">
        <v>122</v>
      </c>
      <c r="D68" s="80">
        <f t="shared" ref="D68:F68" si="28">D69</f>
        <v>2089.2199999999998</v>
      </c>
      <c r="E68" s="80">
        <f t="shared" si="28"/>
        <v>2089.2199999999998</v>
      </c>
      <c r="F68" s="80">
        <f t="shared" si="28"/>
        <v>2089.2199999999998</v>
      </c>
    </row>
    <row r="69" spans="1:6" ht="77.25" customHeight="1">
      <c r="A69" s="15" t="s">
        <v>4</v>
      </c>
      <c r="B69" s="6" t="s">
        <v>123</v>
      </c>
      <c r="C69" s="12" t="s">
        <v>124</v>
      </c>
      <c r="D69" s="80">
        <v>2089.2199999999998</v>
      </c>
      <c r="E69" s="80">
        <v>2089.2199999999998</v>
      </c>
      <c r="F69" s="80">
        <v>2089.2199999999998</v>
      </c>
    </row>
    <row r="70" spans="1:6" s="1" customFormat="1" ht="31.5">
      <c r="A70" s="13" t="s">
        <v>4</v>
      </c>
      <c r="B70" s="10" t="s">
        <v>125</v>
      </c>
      <c r="C70" s="14" t="s">
        <v>126</v>
      </c>
      <c r="D70" s="76">
        <f>D74+D71</f>
        <v>1978.0500000000002</v>
      </c>
      <c r="E70" s="76">
        <f t="shared" ref="E70:F70" si="29">E74+E71</f>
        <v>2109.94</v>
      </c>
      <c r="F70" s="76">
        <f t="shared" si="29"/>
        <v>2277.75</v>
      </c>
    </row>
    <row r="71" spans="1:6" s="1" customFormat="1" ht="16.5" customHeight="1">
      <c r="A71" s="15" t="s">
        <v>4</v>
      </c>
      <c r="B71" s="29" t="s">
        <v>127</v>
      </c>
      <c r="C71" s="30" t="s">
        <v>128</v>
      </c>
      <c r="D71" s="86">
        <f t="shared" ref="D71:F72" si="30">D72</f>
        <v>1318.9</v>
      </c>
      <c r="E71" s="86">
        <f t="shared" si="30"/>
        <v>1450.79</v>
      </c>
      <c r="F71" s="86">
        <f t="shared" si="30"/>
        <v>1595.87</v>
      </c>
    </row>
    <row r="72" spans="1:6" s="1" customFormat="1" ht="19.5" customHeight="1">
      <c r="A72" s="15" t="s">
        <v>4</v>
      </c>
      <c r="B72" s="29" t="s">
        <v>129</v>
      </c>
      <c r="C72" s="30" t="s">
        <v>130</v>
      </c>
      <c r="D72" s="86">
        <f t="shared" si="30"/>
        <v>1318.9</v>
      </c>
      <c r="E72" s="86">
        <f t="shared" si="30"/>
        <v>1450.79</v>
      </c>
      <c r="F72" s="86">
        <f t="shared" si="30"/>
        <v>1595.87</v>
      </c>
    </row>
    <row r="73" spans="1:6" s="1" customFormat="1" ht="31.5">
      <c r="A73" s="15" t="s">
        <v>4</v>
      </c>
      <c r="B73" s="29" t="s">
        <v>131</v>
      </c>
      <c r="C73" s="30" t="s">
        <v>132</v>
      </c>
      <c r="D73" s="86">
        <v>1318.9</v>
      </c>
      <c r="E73" s="86">
        <v>1450.79</v>
      </c>
      <c r="F73" s="86">
        <v>1595.87</v>
      </c>
    </row>
    <row r="74" spans="1:6" ht="18.75" customHeight="1">
      <c r="A74" s="15" t="s">
        <v>4</v>
      </c>
      <c r="B74" s="41" t="s">
        <v>133</v>
      </c>
      <c r="C74" s="12" t="s">
        <v>134</v>
      </c>
      <c r="D74" s="80">
        <f t="shared" ref="D74:F74" si="31">D75+D77</f>
        <v>659.15</v>
      </c>
      <c r="E74" s="80">
        <f t="shared" si="31"/>
        <v>659.15</v>
      </c>
      <c r="F74" s="80">
        <f t="shared" si="31"/>
        <v>681.88</v>
      </c>
    </row>
    <row r="75" spans="1:6" ht="30" customHeight="1">
      <c r="A75" s="15" t="s">
        <v>4</v>
      </c>
      <c r="B75" s="41" t="s">
        <v>135</v>
      </c>
      <c r="C75" s="12" t="s">
        <v>136</v>
      </c>
      <c r="D75" s="80">
        <f t="shared" ref="D75:F75" si="32">D76</f>
        <v>171.65</v>
      </c>
      <c r="E75" s="80">
        <f t="shared" si="32"/>
        <v>171.65</v>
      </c>
      <c r="F75" s="80">
        <f t="shared" si="32"/>
        <v>171.65</v>
      </c>
    </row>
    <row r="76" spans="1:6" ht="31.5">
      <c r="A76" s="15" t="s">
        <v>4</v>
      </c>
      <c r="B76" s="41" t="s">
        <v>137</v>
      </c>
      <c r="C76" s="12" t="s">
        <v>138</v>
      </c>
      <c r="D76" s="80">
        <v>171.65</v>
      </c>
      <c r="E76" s="80">
        <v>171.65</v>
      </c>
      <c r="F76" s="80">
        <v>171.65</v>
      </c>
    </row>
    <row r="77" spans="1:6" ht="19.5" customHeight="1">
      <c r="A77" s="15" t="s">
        <v>4</v>
      </c>
      <c r="B77" s="6" t="s">
        <v>139</v>
      </c>
      <c r="C77" s="12" t="s">
        <v>140</v>
      </c>
      <c r="D77" s="80">
        <f t="shared" ref="D77:F77" si="33">D78</f>
        <v>487.5</v>
      </c>
      <c r="E77" s="80">
        <f t="shared" si="33"/>
        <v>487.5</v>
      </c>
      <c r="F77" s="80">
        <f t="shared" si="33"/>
        <v>510.23</v>
      </c>
    </row>
    <row r="78" spans="1:6" ht="18.95" customHeight="1">
      <c r="A78" s="15" t="s">
        <v>4</v>
      </c>
      <c r="B78" s="6" t="s">
        <v>141</v>
      </c>
      <c r="C78" s="20" t="s">
        <v>142</v>
      </c>
      <c r="D78" s="80">
        <v>487.5</v>
      </c>
      <c r="E78" s="80">
        <v>487.5</v>
      </c>
      <c r="F78" s="80">
        <v>510.23</v>
      </c>
    </row>
    <row r="79" spans="1:6" s="1" customFormat="1" ht="31.5">
      <c r="A79" s="13" t="s">
        <v>4</v>
      </c>
      <c r="B79" s="10" t="s">
        <v>143</v>
      </c>
      <c r="C79" s="14" t="s">
        <v>144</v>
      </c>
      <c r="D79" s="76">
        <f>D80+D90</f>
        <v>420280.08</v>
      </c>
      <c r="E79" s="76">
        <f t="shared" ref="E79:F79" si="34">E80+E90</f>
        <v>237843.54</v>
      </c>
      <c r="F79" s="76">
        <f t="shared" si="34"/>
        <v>197322.72999999998</v>
      </c>
    </row>
    <row r="80" spans="1:6" ht="30.95" customHeight="1">
      <c r="A80" s="15" t="s">
        <v>4</v>
      </c>
      <c r="B80" s="6" t="s">
        <v>145</v>
      </c>
      <c r="C80" s="32" t="s">
        <v>146</v>
      </c>
      <c r="D80" s="83">
        <f>D81+D83+D85</f>
        <v>415566.96</v>
      </c>
      <c r="E80" s="83">
        <f t="shared" ref="E80:F80" si="35">E81+E83+E85</f>
        <v>236468.91</v>
      </c>
      <c r="F80" s="83">
        <f t="shared" si="35"/>
        <v>195083.43</v>
      </c>
    </row>
    <row r="81" spans="1:6" ht="31.5">
      <c r="A81" s="15" t="s">
        <v>4</v>
      </c>
      <c r="B81" s="6" t="s">
        <v>147</v>
      </c>
      <c r="C81" s="12" t="s">
        <v>148</v>
      </c>
      <c r="D81" s="80">
        <f t="shared" ref="D81:F81" si="36">D82</f>
        <v>55768.7</v>
      </c>
      <c r="E81" s="80">
        <f t="shared" si="36"/>
        <v>55768.7</v>
      </c>
      <c r="F81" s="80">
        <f t="shared" si="36"/>
        <v>55768.7</v>
      </c>
    </row>
    <row r="82" spans="1:6" ht="47.25">
      <c r="A82" s="15" t="s">
        <v>4</v>
      </c>
      <c r="B82" s="6" t="s">
        <v>149</v>
      </c>
      <c r="C82" s="12" t="s">
        <v>150</v>
      </c>
      <c r="D82" s="80">
        <v>55768.7</v>
      </c>
      <c r="E82" s="80">
        <v>55768.7</v>
      </c>
      <c r="F82" s="80">
        <v>55768.7</v>
      </c>
    </row>
    <row r="83" spans="1:6" ht="47.1" customHeight="1">
      <c r="A83" s="15" t="s">
        <v>4</v>
      </c>
      <c r="B83" s="6" t="s">
        <v>151</v>
      </c>
      <c r="C83" s="12" t="s">
        <v>152</v>
      </c>
      <c r="D83" s="80">
        <f t="shared" ref="D83:F83" si="37">D84</f>
        <v>341753.05</v>
      </c>
      <c r="E83" s="80">
        <f t="shared" si="37"/>
        <v>162655</v>
      </c>
      <c r="F83" s="80">
        <f t="shared" si="37"/>
        <v>121269.52</v>
      </c>
    </row>
    <row r="84" spans="1:6" ht="47.25">
      <c r="A84" s="15" t="s">
        <v>4</v>
      </c>
      <c r="B84" s="41" t="s">
        <v>153</v>
      </c>
      <c r="C84" s="25" t="s">
        <v>154</v>
      </c>
      <c r="D84" s="80">
        <v>341753.05</v>
      </c>
      <c r="E84" s="80">
        <v>162655</v>
      </c>
      <c r="F84" s="80">
        <v>121269.52</v>
      </c>
    </row>
    <row r="85" spans="1:6" ht="61.5" customHeight="1">
      <c r="A85" s="15" t="s">
        <v>4</v>
      </c>
      <c r="B85" s="33" t="s">
        <v>155</v>
      </c>
      <c r="C85" s="34" t="s">
        <v>156</v>
      </c>
      <c r="D85" s="87">
        <f t="shared" ref="D85:F85" si="38">D86+D88</f>
        <v>18045.21</v>
      </c>
      <c r="E85" s="87">
        <f t="shared" si="38"/>
        <v>18045.21</v>
      </c>
      <c r="F85" s="87">
        <f t="shared" si="38"/>
        <v>18045.21</v>
      </c>
    </row>
    <row r="86" spans="1:6" ht="63">
      <c r="A86" s="15" t="s">
        <v>4</v>
      </c>
      <c r="B86" s="33" t="s">
        <v>157</v>
      </c>
      <c r="C86" s="34" t="s">
        <v>158</v>
      </c>
      <c r="D86" s="87">
        <f t="shared" ref="D86:F86" si="39">D87</f>
        <v>13863.6</v>
      </c>
      <c r="E86" s="87">
        <f t="shared" si="39"/>
        <v>13863.6</v>
      </c>
      <c r="F86" s="87">
        <f t="shared" si="39"/>
        <v>13863.6</v>
      </c>
    </row>
    <row r="87" spans="1:6" ht="78.75">
      <c r="A87" s="15" t="s">
        <v>4</v>
      </c>
      <c r="B87" s="33" t="s">
        <v>159</v>
      </c>
      <c r="C87" s="34" t="s">
        <v>160</v>
      </c>
      <c r="D87" s="87">
        <v>13863.6</v>
      </c>
      <c r="E87" s="87">
        <v>13863.6</v>
      </c>
      <c r="F87" s="87">
        <v>13863.6</v>
      </c>
    </row>
    <row r="88" spans="1:6" ht="63">
      <c r="A88" s="15" t="s">
        <v>4</v>
      </c>
      <c r="B88" s="35" t="s">
        <v>161</v>
      </c>
      <c r="C88" s="34" t="s">
        <v>162</v>
      </c>
      <c r="D88" s="87">
        <f t="shared" ref="D88:F88" si="40">D89</f>
        <v>4181.6099999999997</v>
      </c>
      <c r="E88" s="87">
        <f t="shared" si="40"/>
        <v>4181.6099999999997</v>
      </c>
      <c r="F88" s="87">
        <f t="shared" si="40"/>
        <v>4181.6099999999997</v>
      </c>
    </row>
    <row r="89" spans="1:6" ht="45" customHeight="1">
      <c r="A89" s="15" t="s">
        <v>4</v>
      </c>
      <c r="B89" s="35" t="s">
        <v>163</v>
      </c>
      <c r="C89" s="36" t="s">
        <v>164</v>
      </c>
      <c r="D89" s="80">
        <v>4181.6099999999997</v>
      </c>
      <c r="E89" s="80">
        <v>4181.6099999999997</v>
      </c>
      <c r="F89" s="80">
        <v>4181.6099999999997</v>
      </c>
    </row>
    <row r="90" spans="1:6" ht="33" customHeight="1">
      <c r="A90" s="15" t="s">
        <v>4</v>
      </c>
      <c r="B90" s="6" t="s">
        <v>165</v>
      </c>
      <c r="C90" s="12" t="s">
        <v>166</v>
      </c>
      <c r="D90" s="80">
        <f t="shared" ref="D90:F90" si="41">D91</f>
        <v>4713.12</v>
      </c>
      <c r="E90" s="80">
        <f t="shared" si="41"/>
        <v>1374.63</v>
      </c>
      <c r="F90" s="80">
        <f t="shared" si="41"/>
        <v>2239.3000000000002</v>
      </c>
    </row>
    <row r="91" spans="1:6" ht="47.1" customHeight="1">
      <c r="A91" s="15" t="s">
        <v>4</v>
      </c>
      <c r="B91" s="41" t="s">
        <v>167</v>
      </c>
      <c r="C91" s="34" t="s">
        <v>168</v>
      </c>
      <c r="D91" s="87">
        <v>4713.12</v>
      </c>
      <c r="E91" s="87">
        <v>1374.63</v>
      </c>
      <c r="F91" s="87">
        <v>2239.3000000000002</v>
      </c>
    </row>
    <row r="92" spans="1:6" s="1" customFormat="1" ht="18" customHeight="1">
      <c r="A92" s="13" t="s">
        <v>4</v>
      </c>
      <c r="B92" s="10" t="s">
        <v>169</v>
      </c>
      <c r="C92" s="14" t="s">
        <v>170</v>
      </c>
      <c r="D92" s="88">
        <f>D93+D100+D102+D104</f>
        <v>2711.1</v>
      </c>
      <c r="E92" s="88">
        <f t="shared" ref="E92:F92" si="42">E93+E100+E102+E104</f>
        <v>2684.8</v>
      </c>
      <c r="F92" s="88">
        <f t="shared" si="42"/>
        <v>2821.6</v>
      </c>
    </row>
    <row r="93" spans="1:6" ht="30" customHeight="1">
      <c r="A93" s="15" t="s">
        <v>4</v>
      </c>
      <c r="B93" s="6" t="s">
        <v>171</v>
      </c>
      <c r="C93" s="12" t="s">
        <v>172</v>
      </c>
      <c r="D93" s="80">
        <f t="shared" ref="D93:F93" si="43">D94+D95+D96+D97+D98+D99</f>
        <v>53.400000000000006</v>
      </c>
      <c r="E93" s="80">
        <f t="shared" si="43"/>
        <v>58.2</v>
      </c>
      <c r="F93" s="80">
        <f t="shared" si="43"/>
        <v>59.8</v>
      </c>
    </row>
    <row r="94" spans="1:6" ht="63.75" customHeight="1">
      <c r="A94" s="15" t="s">
        <v>4</v>
      </c>
      <c r="B94" s="6" t="s">
        <v>173</v>
      </c>
      <c r="C94" s="31" t="s">
        <v>174</v>
      </c>
      <c r="D94" s="89">
        <v>22.7</v>
      </c>
      <c r="E94" s="89">
        <v>26.5</v>
      </c>
      <c r="F94" s="89">
        <v>26</v>
      </c>
    </row>
    <row r="95" spans="1:6" ht="95.1" customHeight="1">
      <c r="A95" s="15" t="s">
        <v>4</v>
      </c>
      <c r="B95" s="6" t="s">
        <v>175</v>
      </c>
      <c r="C95" s="31" t="s">
        <v>176</v>
      </c>
      <c r="D95" s="89">
        <v>10.5</v>
      </c>
      <c r="E95" s="89">
        <v>10.5</v>
      </c>
      <c r="F95" s="89">
        <v>10.5</v>
      </c>
    </row>
    <row r="96" spans="1:6" ht="63" customHeight="1">
      <c r="A96" s="15" t="s">
        <v>4</v>
      </c>
      <c r="B96" s="6" t="s">
        <v>177</v>
      </c>
      <c r="C96" s="31" t="s">
        <v>178</v>
      </c>
      <c r="D96" s="89">
        <v>3</v>
      </c>
      <c r="E96" s="89">
        <v>3</v>
      </c>
      <c r="F96" s="89">
        <v>3</v>
      </c>
    </row>
    <row r="97" spans="1:6" ht="63" customHeight="1">
      <c r="A97" s="15" t="s">
        <v>4</v>
      </c>
      <c r="B97" s="6" t="s">
        <v>179</v>
      </c>
      <c r="C97" s="31" t="s">
        <v>180</v>
      </c>
      <c r="D97" s="89">
        <v>2.5</v>
      </c>
      <c r="E97" s="89">
        <v>2.5</v>
      </c>
      <c r="F97" s="89">
        <v>2.5</v>
      </c>
    </row>
    <row r="98" spans="1:6" ht="63" customHeight="1">
      <c r="A98" s="15" t="s">
        <v>4</v>
      </c>
      <c r="B98" s="6" t="s">
        <v>181</v>
      </c>
      <c r="C98" s="31" t="s">
        <v>200</v>
      </c>
      <c r="D98" s="89">
        <v>2.2000000000000002</v>
      </c>
      <c r="E98" s="89">
        <v>3</v>
      </c>
      <c r="F98" s="89">
        <v>2.2999999999999998</v>
      </c>
    </row>
    <row r="99" spans="1:6" ht="78" customHeight="1">
      <c r="A99" s="15" t="s">
        <v>4</v>
      </c>
      <c r="B99" s="6" t="s">
        <v>182</v>
      </c>
      <c r="C99" s="31" t="s">
        <v>201</v>
      </c>
      <c r="D99" s="89">
        <v>12.5</v>
      </c>
      <c r="E99" s="89">
        <v>12.7</v>
      </c>
      <c r="F99" s="89">
        <v>15.5</v>
      </c>
    </row>
    <row r="100" spans="1:6" ht="32.1" customHeight="1">
      <c r="A100" s="15" t="s">
        <v>4</v>
      </c>
      <c r="B100" s="27" t="s">
        <v>183</v>
      </c>
      <c r="C100" s="28" t="s">
        <v>184</v>
      </c>
      <c r="D100" s="90">
        <f t="shared" ref="D100:F100" si="44">D101</f>
        <v>494.5</v>
      </c>
      <c r="E100" s="90">
        <f t="shared" si="44"/>
        <v>494.5</v>
      </c>
      <c r="F100" s="90">
        <f t="shared" si="44"/>
        <v>629.70000000000005</v>
      </c>
    </row>
    <row r="101" spans="1:6" ht="48" customHeight="1">
      <c r="A101" s="15" t="s">
        <v>4</v>
      </c>
      <c r="B101" s="27" t="s">
        <v>185</v>
      </c>
      <c r="C101" s="28" t="s">
        <v>186</v>
      </c>
      <c r="D101" s="90">
        <v>494.5</v>
      </c>
      <c r="E101" s="90">
        <v>494.5</v>
      </c>
      <c r="F101" s="90">
        <v>629.70000000000005</v>
      </c>
    </row>
    <row r="102" spans="1:6" ht="63" customHeight="1">
      <c r="A102" s="15" t="s">
        <v>4</v>
      </c>
      <c r="B102" s="27" t="s">
        <v>187</v>
      </c>
      <c r="C102" s="28" t="s">
        <v>188</v>
      </c>
      <c r="D102" s="90">
        <f t="shared" ref="D102:F102" si="45">D103</f>
        <v>133</v>
      </c>
      <c r="E102" s="90">
        <f t="shared" si="45"/>
        <v>133</v>
      </c>
      <c r="F102" s="90">
        <f t="shared" si="45"/>
        <v>133</v>
      </c>
    </row>
    <row r="103" spans="1:6" ht="63" customHeight="1">
      <c r="A103" s="15" t="s">
        <v>4</v>
      </c>
      <c r="B103" s="27" t="s">
        <v>189</v>
      </c>
      <c r="C103" s="28" t="s">
        <v>190</v>
      </c>
      <c r="D103" s="90">
        <v>133</v>
      </c>
      <c r="E103" s="90">
        <v>133</v>
      </c>
      <c r="F103" s="90">
        <v>133</v>
      </c>
    </row>
    <row r="104" spans="1:6" ht="18" customHeight="1">
      <c r="A104" s="15" t="s">
        <v>4</v>
      </c>
      <c r="B104" s="6" t="s">
        <v>191</v>
      </c>
      <c r="C104" s="37" t="s">
        <v>192</v>
      </c>
      <c r="D104" s="83">
        <f t="shared" ref="D104:F104" si="46">D105</f>
        <v>2030.2</v>
      </c>
      <c r="E104" s="83">
        <f t="shared" si="46"/>
        <v>1999.1</v>
      </c>
      <c r="F104" s="83">
        <f t="shared" si="46"/>
        <v>1999.1</v>
      </c>
    </row>
    <row r="105" spans="1:6" ht="143.25" customHeight="1">
      <c r="A105" s="15" t="s">
        <v>193</v>
      </c>
      <c r="B105" s="6" t="s">
        <v>194</v>
      </c>
      <c r="C105" s="12" t="s">
        <v>195</v>
      </c>
      <c r="D105" s="80">
        <v>2030.2</v>
      </c>
      <c r="E105" s="80">
        <v>1999.1</v>
      </c>
      <c r="F105" s="80">
        <v>1999.1</v>
      </c>
    </row>
    <row r="106" spans="1:6" ht="18" customHeight="1">
      <c r="A106" s="66" t="s">
        <v>4</v>
      </c>
      <c r="B106" s="61" t="s">
        <v>273</v>
      </c>
      <c r="C106" s="62" t="s">
        <v>274</v>
      </c>
      <c r="D106" s="76">
        <f>D107</f>
        <v>583</v>
      </c>
      <c r="E106" s="76">
        <f t="shared" ref="E106:F106" si="47">E107</f>
        <v>0</v>
      </c>
      <c r="F106" s="76">
        <f t="shared" si="47"/>
        <v>0</v>
      </c>
    </row>
    <row r="107" spans="1:6" ht="15.75" customHeight="1">
      <c r="A107" s="67" t="s">
        <v>4</v>
      </c>
      <c r="B107" s="63" t="s">
        <v>275</v>
      </c>
      <c r="C107" s="64" t="s">
        <v>276</v>
      </c>
      <c r="D107" s="80">
        <f>D108</f>
        <v>583</v>
      </c>
      <c r="E107" s="80">
        <f t="shared" ref="E107:F107" si="48">E108</f>
        <v>0</v>
      </c>
      <c r="F107" s="80">
        <f t="shared" si="48"/>
        <v>0</v>
      </c>
    </row>
    <row r="108" spans="1:6" ht="20.25" customHeight="1">
      <c r="A108" s="72" t="s">
        <v>4</v>
      </c>
      <c r="B108" s="63" t="s">
        <v>277</v>
      </c>
      <c r="C108" s="73" t="s">
        <v>278</v>
      </c>
      <c r="D108" s="80">
        <v>583</v>
      </c>
      <c r="E108" s="80">
        <v>0</v>
      </c>
      <c r="F108" s="80">
        <v>0</v>
      </c>
    </row>
    <row r="109" spans="1:6" ht="17.25" customHeight="1">
      <c r="A109" s="13" t="s">
        <v>4</v>
      </c>
      <c r="B109" s="49" t="s">
        <v>205</v>
      </c>
      <c r="C109" s="50" t="s">
        <v>206</v>
      </c>
      <c r="D109" s="91">
        <f>D110</f>
        <v>1347766.5</v>
      </c>
      <c r="E109" s="91">
        <f t="shared" ref="E109:F109" si="49">E110</f>
        <v>1462454.8</v>
      </c>
      <c r="F109" s="91">
        <f t="shared" si="49"/>
        <v>1359355.8</v>
      </c>
    </row>
    <row r="110" spans="1:6" ht="33" customHeight="1">
      <c r="A110" s="13" t="s">
        <v>4</v>
      </c>
      <c r="B110" s="51" t="s">
        <v>207</v>
      </c>
      <c r="C110" s="52" t="s">
        <v>208</v>
      </c>
      <c r="D110" s="91">
        <f>D111+D136</f>
        <v>1347766.5</v>
      </c>
      <c r="E110" s="91">
        <f>E111+E136</f>
        <v>1462454.8</v>
      </c>
      <c r="F110" s="91">
        <f>F111+F136</f>
        <v>1359355.8</v>
      </c>
    </row>
    <row r="111" spans="1:6" ht="33.75" customHeight="1">
      <c r="A111" s="13" t="s">
        <v>4</v>
      </c>
      <c r="B111" s="44" t="s">
        <v>209</v>
      </c>
      <c r="C111" s="52" t="s">
        <v>210</v>
      </c>
      <c r="D111" s="91">
        <f>D112+D118+D120+D122</f>
        <v>365879.19999999995</v>
      </c>
      <c r="E111" s="91">
        <f t="shared" ref="E111:F111" si="50">E112+E118+E120+E122</f>
        <v>459543.30000000005</v>
      </c>
      <c r="F111" s="91">
        <f t="shared" si="50"/>
        <v>351953.2</v>
      </c>
    </row>
    <row r="112" spans="1:6" ht="62.25" customHeight="1">
      <c r="A112" s="67" t="s">
        <v>4</v>
      </c>
      <c r="B112" s="48" t="s">
        <v>212</v>
      </c>
      <c r="C112" s="53" t="s">
        <v>213</v>
      </c>
      <c r="D112" s="92">
        <f t="shared" ref="D112:F112" si="51">D113</f>
        <v>176651.3</v>
      </c>
      <c r="E112" s="92">
        <f t="shared" si="51"/>
        <v>183717.30000000002</v>
      </c>
      <c r="F112" s="92">
        <f t="shared" si="51"/>
        <v>191066.1</v>
      </c>
    </row>
    <row r="113" spans="1:6" ht="81" customHeight="1">
      <c r="A113" s="67" t="s">
        <v>4</v>
      </c>
      <c r="B113" s="48" t="s">
        <v>214</v>
      </c>
      <c r="C113" s="53" t="s">
        <v>215</v>
      </c>
      <c r="D113" s="92">
        <f>D115+D116+D117</f>
        <v>176651.3</v>
      </c>
      <c r="E113" s="92">
        <f t="shared" ref="E113:F113" si="52">E115+E116+E117</f>
        <v>183717.30000000002</v>
      </c>
      <c r="F113" s="92">
        <f t="shared" si="52"/>
        <v>191066.1</v>
      </c>
    </row>
    <row r="114" spans="1:6" ht="16.5" customHeight="1">
      <c r="A114" s="67" t="s">
        <v>4</v>
      </c>
      <c r="B114" s="48"/>
      <c r="C114" s="54" t="s">
        <v>216</v>
      </c>
      <c r="D114" s="93"/>
      <c r="E114" s="93"/>
      <c r="F114" s="93"/>
    </row>
    <row r="115" spans="1:6" ht="47.25">
      <c r="A115" s="67" t="s">
        <v>4</v>
      </c>
      <c r="B115" s="48" t="s">
        <v>214</v>
      </c>
      <c r="C115" s="55" t="s">
        <v>217</v>
      </c>
      <c r="D115" s="92">
        <v>19729.5</v>
      </c>
      <c r="E115" s="92">
        <v>20518.599999999999</v>
      </c>
      <c r="F115" s="92">
        <v>21339.4</v>
      </c>
    </row>
    <row r="116" spans="1:6" ht="31.5">
      <c r="A116" s="67" t="s">
        <v>4</v>
      </c>
      <c r="B116" s="48" t="s">
        <v>214</v>
      </c>
      <c r="C116" s="55" t="s">
        <v>218</v>
      </c>
      <c r="D116" s="92">
        <v>148843.79999999999</v>
      </c>
      <c r="E116" s="92">
        <v>154797.6</v>
      </c>
      <c r="F116" s="92">
        <v>160989.5</v>
      </c>
    </row>
    <row r="117" spans="1:6" ht="47.25">
      <c r="A117" s="67" t="s">
        <v>4</v>
      </c>
      <c r="B117" s="48" t="s">
        <v>214</v>
      </c>
      <c r="C117" s="55" t="s">
        <v>219</v>
      </c>
      <c r="D117" s="92">
        <v>8078</v>
      </c>
      <c r="E117" s="92">
        <v>8401.1</v>
      </c>
      <c r="F117" s="92">
        <v>8737.2000000000007</v>
      </c>
    </row>
    <row r="118" spans="1:6" ht="50.25" customHeight="1">
      <c r="A118" s="67" t="s">
        <v>4</v>
      </c>
      <c r="B118" s="56" t="s">
        <v>220</v>
      </c>
      <c r="C118" s="55" t="s">
        <v>221</v>
      </c>
      <c r="D118" s="92">
        <f>D119</f>
        <v>32509.3</v>
      </c>
      <c r="E118" s="92">
        <f>E119</f>
        <v>31714.9</v>
      </c>
      <c r="F118" s="92">
        <f>F119</f>
        <v>30264.9</v>
      </c>
    </row>
    <row r="119" spans="1:6" ht="45.75" customHeight="1">
      <c r="A119" s="67" t="s">
        <v>4</v>
      </c>
      <c r="B119" s="56" t="s">
        <v>222</v>
      </c>
      <c r="C119" s="55" t="s">
        <v>223</v>
      </c>
      <c r="D119" s="92">
        <v>32509.3</v>
      </c>
      <c r="E119" s="92">
        <v>31714.9</v>
      </c>
      <c r="F119" s="92">
        <v>30264.9</v>
      </c>
    </row>
    <row r="120" spans="1:6" ht="31.5">
      <c r="A120" s="67" t="s">
        <v>4</v>
      </c>
      <c r="B120" s="58" t="s">
        <v>224</v>
      </c>
      <c r="C120" s="12" t="s">
        <v>225</v>
      </c>
      <c r="D120" s="83">
        <f>D121</f>
        <v>17208.3</v>
      </c>
      <c r="E120" s="83">
        <f>E121</f>
        <v>104053.5</v>
      </c>
      <c r="F120" s="83">
        <f>F121</f>
        <v>0</v>
      </c>
    </row>
    <row r="121" spans="1:6" ht="31.5">
      <c r="A121" s="67" t="s">
        <v>4</v>
      </c>
      <c r="B121" s="6" t="s">
        <v>226</v>
      </c>
      <c r="C121" s="59" t="s">
        <v>227</v>
      </c>
      <c r="D121" s="83">
        <f>17208.3</f>
        <v>17208.3</v>
      </c>
      <c r="E121" s="83">
        <v>104053.5</v>
      </c>
      <c r="F121" s="83">
        <v>0</v>
      </c>
    </row>
    <row r="122" spans="1:6" ht="15.75" customHeight="1">
      <c r="A122" s="67" t="s">
        <v>4</v>
      </c>
      <c r="B122" s="48" t="s">
        <v>228</v>
      </c>
      <c r="C122" s="55" t="s">
        <v>229</v>
      </c>
      <c r="D122" s="92">
        <f>D123</f>
        <v>139510.29999999999</v>
      </c>
      <c r="E122" s="92">
        <f t="shared" ref="E122:F122" si="53">E123</f>
        <v>140057.60000000001</v>
      </c>
      <c r="F122" s="92">
        <f t="shared" si="53"/>
        <v>130622.20000000001</v>
      </c>
    </row>
    <row r="123" spans="1:6" ht="14.25" customHeight="1">
      <c r="A123" s="67" t="s">
        <v>4</v>
      </c>
      <c r="B123" s="48" t="s">
        <v>230</v>
      </c>
      <c r="C123" s="55" t="s">
        <v>231</v>
      </c>
      <c r="D123" s="92">
        <f>D125+D126+D127+D128+D129+D130+D131+D132+D135+D133+D134</f>
        <v>139510.29999999999</v>
      </c>
      <c r="E123" s="92">
        <f t="shared" ref="E123:F123" si="54">E125+E126+E127+E128+E129+E130+E131+E132+E135+E133+E134</f>
        <v>140057.60000000001</v>
      </c>
      <c r="F123" s="92">
        <f t="shared" si="54"/>
        <v>130622.20000000001</v>
      </c>
    </row>
    <row r="124" spans="1:6">
      <c r="A124" s="67"/>
      <c r="B124" s="48"/>
      <c r="C124" s="55" t="s">
        <v>269</v>
      </c>
      <c r="D124" s="93"/>
      <c r="E124" s="93"/>
      <c r="F124" s="93"/>
    </row>
    <row r="125" spans="1:6" ht="14.25" customHeight="1">
      <c r="A125" s="67" t="s">
        <v>4</v>
      </c>
      <c r="B125" s="6" t="s">
        <v>230</v>
      </c>
      <c r="C125" s="12" t="s">
        <v>236</v>
      </c>
      <c r="D125" s="94">
        <v>1003.5</v>
      </c>
      <c r="E125" s="94">
        <v>1003.5</v>
      </c>
      <c r="F125" s="94">
        <v>1003.5</v>
      </c>
    </row>
    <row r="126" spans="1:6" ht="15" customHeight="1">
      <c r="A126" s="67" t="s">
        <v>4</v>
      </c>
      <c r="B126" s="6" t="s">
        <v>230</v>
      </c>
      <c r="C126" s="12" t="s">
        <v>233</v>
      </c>
      <c r="D126" s="94">
        <v>4014</v>
      </c>
      <c r="E126" s="94">
        <v>4014</v>
      </c>
      <c r="F126" s="94">
        <v>4014</v>
      </c>
    </row>
    <row r="127" spans="1:6" ht="29.25" customHeight="1">
      <c r="A127" s="67" t="s">
        <v>4</v>
      </c>
      <c r="B127" s="6" t="s">
        <v>230</v>
      </c>
      <c r="C127" s="12" t="s">
        <v>270</v>
      </c>
      <c r="D127" s="83">
        <v>3006.8</v>
      </c>
      <c r="E127" s="83">
        <v>0</v>
      </c>
      <c r="F127" s="83">
        <v>0</v>
      </c>
    </row>
    <row r="128" spans="1:6" ht="62.25" customHeight="1">
      <c r="A128" s="67" t="s">
        <v>4</v>
      </c>
      <c r="B128" s="6" t="s">
        <v>230</v>
      </c>
      <c r="C128" s="12" t="s">
        <v>232</v>
      </c>
      <c r="D128" s="94">
        <v>5764.9</v>
      </c>
      <c r="E128" s="94">
        <v>5764.9</v>
      </c>
      <c r="F128" s="94">
        <v>5764.9</v>
      </c>
    </row>
    <row r="129" spans="1:6" ht="31.5">
      <c r="A129" s="67" t="s">
        <v>4</v>
      </c>
      <c r="B129" s="6" t="s">
        <v>230</v>
      </c>
      <c r="C129" s="12" t="s">
        <v>234</v>
      </c>
      <c r="D129" s="94">
        <v>194.6</v>
      </c>
      <c r="E129" s="94">
        <v>194.6</v>
      </c>
      <c r="F129" s="94">
        <v>194.6</v>
      </c>
    </row>
    <row r="130" spans="1:6" ht="31.5">
      <c r="A130" s="67" t="s">
        <v>4</v>
      </c>
      <c r="B130" s="6" t="s">
        <v>230</v>
      </c>
      <c r="C130" s="12" t="s">
        <v>235</v>
      </c>
      <c r="D130" s="94">
        <v>17775.400000000001</v>
      </c>
      <c r="E130" s="94">
        <v>17775.400000000001</v>
      </c>
      <c r="F130" s="94">
        <v>17775.400000000001</v>
      </c>
    </row>
    <row r="131" spans="1:6" ht="31.5">
      <c r="A131" s="67" t="s">
        <v>4</v>
      </c>
      <c r="B131" s="6" t="s">
        <v>230</v>
      </c>
      <c r="C131" s="12" t="s">
        <v>237</v>
      </c>
      <c r="D131" s="94">
        <v>101869.8</v>
      </c>
      <c r="E131" s="94">
        <v>101869.8</v>
      </c>
      <c r="F131" s="94">
        <v>101869.8</v>
      </c>
    </row>
    <row r="132" spans="1:6" ht="31.5">
      <c r="A132" s="67" t="s">
        <v>4</v>
      </c>
      <c r="B132" s="6" t="s">
        <v>230</v>
      </c>
      <c r="C132" s="12" t="s">
        <v>238</v>
      </c>
      <c r="D132" s="83">
        <f>1560.5</f>
        <v>1560.5</v>
      </c>
      <c r="E132" s="83">
        <v>9435.4</v>
      </c>
      <c r="F132" s="83">
        <v>0</v>
      </c>
    </row>
    <row r="133" spans="1:6" ht="31.5">
      <c r="A133" s="67" t="s">
        <v>4</v>
      </c>
      <c r="B133" s="6" t="s">
        <v>230</v>
      </c>
      <c r="C133" s="12" t="s">
        <v>282</v>
      </c>
      <c r="D133" s="83">
        <v>299.8</v>
      </c>
      <c r="E133" s="83">
        <v>0</v>
      </c>
      <c r="F133" s="83">
        <v>0</v>
      </c>
    </row>
    <row r="134" spans="1:6" ht="47.25">
      <c r="A134" s="67" t="s">
        <v>4</v>
      </c>
      <c r="B134" s="6" t="s">
        <v>230</v>
      </c>
      <c r="C134" s="70" t="s">
        <v>283</v>
      </c>
      <c r="D134" s="83">
        <v>1485</v>
      </c>
      <c r="E134" s="83">
        <v>0</v>
      </c>
      <c r="F134" s="83">
        <v>0</v>
      </c>
    </row>
    <row r="135" spans="1:6" s="1" customFormat="1" ht="31.5">
      <c r="A135" s="67" t="s">
        <v>4</v>
      </c>
      <c r="B135" s="6" t="s">
        <v>230</v>
      </c>
      <c r="C135" s="12" t="s">
        <v>284</v>
      </c>
      <c r="D135" s="94">
        <v>2536</v>
      </c>
      <c r="E135" s="94">
        <v>0</v>
      </c>
      <c r="F135" s="94">
        <v>0</v>
      </c>
    </row>
    <row r="136" spans="1:6" ht="17.25" customHeight="1">
      <c r="A136" s="13" t="s">
        <v>4</v>
      </c>
      <c r="B136" s="51" t="s">
        <v>239</v>
      </c>
      <c r="C136" s="52" t="s">
        <v>240</v>
      </c>
      <c r="D136" s="91">
        <f>D137+D139+D141+D143+D145</f>
        <v>981887.3</v>
      </c>
      <c r="E136" s="91">
        <f t="shared" ref="E136:F136" si="55">E137+E139+E141+E143+E145</f>
        <v>1002911.5</v>
      </c>
      <c r="F136" s="91">
        <f t="shared" si="55"/>
        <v>1007402.6000000001</v>
      </c>
    </row>
    <row r="137" spans="1:6" ht="62.25" customHeight="1">
      <c r="A137" s="67" t="s">
        <v>4</v>
      </c>
      <c r="B137" s="56" t="s">
        <v>241</v>
      </c>
      <c r="C137" s="55" t="s">
        <v>242</v>
      </c>
      <c r="D137" s="95">
        <f t="shared" ref="D137:F137" si="56">D138</f>
        <v>15576.8</v>
      </c>
      <c r="E137" s="95">
        <f t="shared" si="56"/>
        <v>15576.8</v>
      </c>
      <c r="F137" s="95">
        <f t="shared" si="56"/>
        <v>15576.8</v>
      </c>
    </row>
    <row r="138" spans="1:6" ht="64.5" customHeight="1">
      <c r="A138" s="67" t="s">
        <v>4</v>
      </c>
      <c r="B138" s="60" t="s">
        <v>243</v>
      </c>
      <c r="C138" s="12" t="s">
        <v>271</v>
      </c>
      <c r="D138" s="95">
        <v>15576.8</v>
      </c>
      <c r="E138" s="95">
        <v>15576.8</v>
      </c>
      <c r="F138" s="95">
        <v>15576.8</v>
      </c>
    </row>
    <row r="139" spans="1:6" ht="47.25" customHeight="1">
      <c r="A139" s="67" t="s">
        <v>4</v>
      </c>
      <c r="B139" s="57" t="s">
        <v>244</v>
      </c>
      <c r="C139" s="55" t="s">
        <v>245</v>
      </c>
      <c r="D139" s="92">
        <f>D140</f>
        <v>8001.4</v>
      </c>
      <c r="E139" s="92">
        <f>E140</f>
        <v>8903.6</v>
      </c>
      <c r="F139" s="92">
        <f>F140</f>
        <v>11284.6</v>
      </c>
    </row>
    <row r="140" spans="1:6" ht="47.25">
      <c r="A140" s="67" t="s">
        <v>4</v>
      </c>
      <c r="B140" s="57" t="s">
        <v>246</v>
      </c>
      <c r="C140" s="55" t="s">
        <v>247</v>
      </c>
      <c r="D140" s="92">
        <v>8001.4</v>
      </c>
      <c r="E140" s="92">
        <v>8903.6</v>
      </c>
      <c r="F140" s="92">
        <v>11284.6</v>
      </c>
    </row>
    <row r="141" spans="1:6" ht="47.25" customHeight="1">
      <c r="A141" s="67" t="s">
        <v>4</v>
      </c>
      <c r="B141" s="48" t="s">
        <v>248</v>
      </c>
      <c r="C141" s="55" t="s">
        <v>249</v>
      </c>
      <c r="D141" s="92">
        <f t="shared" ref="D141:F141" si="57">D142</f>
        <v>207</v>
      </c>
      <c r="E141" s="92">
        <f t="shared" si="57"/>
        <v>19</v>
      </c>
      <c r="F141" s="92">
        <f t="shared" si="57"/>
        <v>20.399999999999999</v>
      </c>
    </row>
    <row r="142" spans="1:6" ht="50.25" customHeight="1">
      <c r="A142" s="67" t="s">
        <v>4</v>
      </c>
      <c r="B142" s="48" t="s">
        <v>250</v>
      </c>
      <c r="C142" s="55" t="s">
        <v>251</v>
      </c>
      <c r="D142" s="92">
        <v>207</v>
      </c>
      <c r="E142" s="92">
        <v>19</v>
      </c>
      <c r="F142" s="92">
        <v>20.399999999999999</v>
      </c>
    </row>
    <row r="143" spans="1:6" ht="66.75" customHeight="1">
      <c r="A143" s="67" t="s">
        <v>4</v>
      </c>
      <c r="B143" s="48" t="s">
        <v>252</v>
      </c>
      <c r="C143" s="55" t="s">
        <v>253</v>
      </c>
      <c r="D143" s="92">
        <f>D144</f>
        <v>6575.3</v>
      </c>
      <c r="E143" s="92">
        <f>E144</f>
        <v>7353.3</v>
      </c>
      <c r="F143" s="92">
        <f>F144</f>
        <v>7444.5</v>
      </c>
    </row>
    <row r="144" spans="1:6" ht="62.25" customHeight="1">
      <c r="A144" s="67" t="s">
        <v>4</v>
      </c>
      <c r="B144" s="48" t="s">
        <v>254</v>
      </c>
      <c r="C144" s="55" t="s">
        <v>255</v>
      </c>
      <c r="D144" s="92">
        <v>6575.3</v>
      </c>
      <c r="E144" s="92">
        <v>7353.3</v>
      </c>
      <c r="F144" s="92">
        <v>7444.5</v>
      </c>
    </row>
    <row r="145" spans="1:6" ht="16.5" hidden="1" customHeight="1">
      <c r="A145" s="67" t="s">
        <v>4</v>
      </c>
      <c r="B145" s="56" t="s">
        <v>256</v>
      </c>
      <c r="C145" s="55" t="s">
        <v>257</v>
      </c>
      <c r="D145" s="92">
        <f>D146</f>
        <v>951526.8</v>
      </c>
      <c r="E145" s="92">
        <f>E146</f>
        <v>971058.8</v>
      </c>
      <c r="F145" s="92">
        <f>F146</f>
        <v>973076.3</v>
      </c>
    </row>
    <row r="146" spans="1:6" ht="20.25" hidden="1" customHeight="1">
      <c r="A146" s="67" t="s">
        <v>4</v>
      </c>
      <c r="B146" s="56" t="s">
        <v>258</v>
      </c>
      <c r="C146" s="55" t="s">
        <v>259</v>
      </c>
      <c r="D146" s="92">
        <f>D148+D149+D150+D151+D152+D153+D154</f>
        <v>951526.8</v>
      </c>
      <c r="E146" s="92">
        <f>E148+E149+E150+E151+E152+E153+E154</f>
        <v>971058.8</v>
      </c>
      <c r="F146" s="92">
        <f>F148+F149+F150+F151+F152+F153+F154</f>
        <v>973076.3</v>
      </c>
    </row>
    <row r="147" spans="1:6">
      <c r="A147" s="67"/>
      <c r="B147" s="56"/>
      <c r="C147" s="55" t="s">
        <v>211</v>
      </c>
      <c r="D147" s="93"/>
      <c r="E147" s="93"/>
      <c r="F147" s="93"/>
    </row>
    <row r="148" spans="1:6" ht="47.25">
      <c r="A148" s="67" t="s">
        <v>4</v>
      </c>
      <c r="B148" s="56" t="s">
        <v>260</v>
      </c>
      <c r="C148" s="55" t="s">
        <v>261</v>
      </c>
      <c r="D148" s="92">
        <v>1287.5</v>
      </c>
      <c r="E148" s="92">
        <v>1295.5</v>
      </c>
      <c r="F148" s="92">
        <v>1303.9000000000001</v>
      </c>
    </row>
    <row r="149" spans="1:6" ht="94.5">
      <c r="A149" s="67" t="s">
        <v>4</v>
      </c>
      <c r="B149" s="56" t="s">
        <v>260</v>
      </c>
      <c r="C149" s="53" t="s">
        <v>262</v>
      </c>
      <c r="D149" s="92">
        <v>706012</v>
      </c>
      <c r="E149" s="92">
        <v>711461.4</v>
      </c>
      <c r="F149" s="92">
        <v>717518.6</v>
      </c>
    </row>
    <row r="150" spans="1:6" ht="45.75" customHeight="1">
      <c r="A150" s="67" t="s">
        <v>4</v>
      </c>
      <c r="B150" s="56" t="s">
        <v>260</v>
      </c>
      <c r="C150" s="53" t="s">
        <v>263</v>
      </c>
      <c r="D150" s="92">
        <v>165869.5</v>
      </c>
      <c r="E150" s="92">
        <v>166701.9</v>
      </c>
      <c r="F150" s="92">
        <v>167725.9</v>
      </c>
    </row>
    <row r="151" spans="1:6" ht="61.5" customHeight="1">
      <c r="A151" s="67" t="s">
        <v>4</v>
      </c>
      <c r="B151" s="56" t="s">
        <v>260</v>
      </c>
      <c r="C151" s="55" t="s">
        <v>264</v>
      </c>
      <c r="D151" s="92">
        <v>658.8</v>
      </c>
      <c r="E151" s="92">
        <v>658.5</v>
      </c>
      <c r="F151" s="92">
        <v>661.9</v>
      </c>
    </row>
    <row r="152" spans="1:6" ht="47.25">
      <c r="A152" s="67" t="s">
        <v>4</v>
      </c>
      <c r="B152" s="56" t="s">
        <v>260</v>
      </c>
      <c r="C152" s="55" t="s">
        <v>265</v>
      </c>
      <c r="D152" s="92">
        <v>54973.3</v>
      </c>
      <c r="E152" s="92">
        <v>57172.2</v>
      </c>
      <c r="F152" s="92">
        <v>59459.1</v>
      </c>
    </row>
    <row r="153" spans="1:6" ht="78.75">
      <c r="A153" s="67" t="s">
        <v>4</v>
      </c>
      <c r="B153" s="56" t="s">
        <v>260</v>
      </c>
      <c r="C153" s="53" t="s">
        <v>266</v>
      </c>
      <c r="D153" s="92">
        <v>11682</v>
      </c>
      <c r="E153" s="92">
        <v>11682</v>
      </c>
      <c r="F153" s="92">
        <v>11682</v>
      </c>
    </row>
    <row r="154" spans="1:6" ht="63.75" customHeight="1">
      <c r="A154" s="67" t="s">
        <v>4</v>
      </c>
      <c r="B154" s="56" t="s">
        <v>260</v>
      </c>
      <c r="C154" s="53" t="s">
        <v>267</v>
      </c>
      <c r="D154" s="92">
        <v>11043.7</v>
      </c>
      <c r="E154" s="92">
        <v>22087.3</v>
      </c>
      <c r="F154" s="92">
        <v>14724.9</v>
      </c>
    </row>
    <row r="155" spans="1:6">
      <c r="A155" s="65"/>
      <c r="B155" s="51"/>
      <c r="C155" s="51" t="s">
        <v>268</v>
      </c>
      <c r="D155" s="74">
        <f>D6+D109</f>
        <v>3558517.09</v>
      </c>
      <c r="E155" s="74">
        <f>E6+E109</f>
        <v>3752447.3600000003</v>
      </c>
      <c r="F155" s="74">
        <f>F6+F109</f>
        <v>3801288.8600000003</v>
      </c>
    </row>
  </sheetData>
  <sheetProtection formatCells="0" formatColumns="0" formatRows="0"/>
  <mergeCells count="6">
    <mergeCell ref="A4:B5"/>
    <mergeCell ref="C4:C5"/>
    <mergeCell ref="D4:F4"/>
    <mergeCell ref="A3:F3"/>
    <mergeCell ref="A2:B2"/>
    <mergeCell ref="C2:F2"/>
  </mergeCells>
  <pageMargins left="0.7" right="0.28999999999999998" top="0.59027777777777801" bottom="0.49" header="0.51180555555555596" footer="0.45"/>
  <pageSetup paperSize="9" scale="65" orientation="portrait" r:id="rId1"/>
  <rowBreaks count="6" manualBreakCount="6">
    <brk id="14" max="5" man="1"/>
    <brk id="19" max="5" man="1"/>
    <brk id="32" max="5" man="1"/>
    <brk id="63" max="5" man="1"/>
    <brk id="90" max="5" man="1"/>
    <brk id="11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2026-2028 (3)</vt:lpstr>
      <vt:lpstr>'2026-2028 (3)'!Область_печати</vt:lpstr>
    </vt:vector>
  </TitlesOfParts>
  <Company>DepFin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Татьяна</cp:lastModifiedBy>
  <cp:lastPrinted>2025-11-13T13:14:32Z</cp:lastPrinted>
  <dcterms:created xsi:type="dcterms:W3CDTF">2007-08-02T05:58:00Z</dcterms:created>
  <dcterms:modified xsi:type="dcterms:W3CDTF">2025-11-14T13:10:54Z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1049-12.2.0.21546</vt:lpwstr>
  </property>
</Properties>
</file>